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bstract\Abstract 2023\Domain 3 - Environment and Multi-Domain Statistics\3.1 Environment Statistics\3.1.9 Waste Disposal\Website\"/>
    </mc:Choice>
  </mc:AlternateContent>
  <bookViews>
    <workbookView xWindow="0" yWindow="0" windowWidth="11475" windowHeight="7995" firstSheet="1" activeTab="2"/>
  </bookViews>
  <sheets>
    <sheet name="Table of Contents" sheetId="1" r:id="rId1"/>
    <sheet name="Data Notes" sheetId="2" r:id="rId2"/>
    <sheet name="Table 3.1.9-1" sheetId="3" r:id="rId3"/>
    <sheet name="Table 3.1.9-2" sheetId="4" r:id="rId4"/>
    <sheet name="Table 3.1.9-3" sheetId="5" r:id="rId5"/>
    <sheet name="Table 3.1.9-4" sheetId="6" r:id="rId6"/>
    <sheet name="Table 3.1.9-5" sheetId="7" r:id="rId7"/>
    <sheet name="Table 3.1.9-6" sheetId="8" r:id="rId8"/>
    <sheet name="Table 3.1.9-7" sheetId="9" r:id="rId9"/>
    <sheet name="Table 3.1.9-8" sheetId="10" r:id="rId10"/>
    <sheet name="Table 3.1.9-9" sheetId="11" r:id="rId11"/>
  </sheets>
  <externalReferences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2" i="10" l="1"/>
  <c r="B17" i="1" s="1"/>
  <c r="B2" i="9"/>
  <c r="B2" i="8"/>
  <c r="B15" i="1" s="1"/>
  <c r="B2" i="7"/>
  <c r="B14" i="1" s="1"/>
  <c r="B2" i="6"/>
  <c r="B13" i="1" s="1"/>
  <c r="B2" i="5"/>
  <c r="B12" i="1" s="1"/>
  <c r="J42" i="4"/>
  <c r="I42" i="4"/>
  <c r="H42" i="4"/>
  <c r="G42" i="4"/>
  <c r="F42" i="4"/>
  <c r="E42" i="4"/>
  <c r="D42" i="4"/>
  <c r="L42" i="4" s="1"/>
  <c r="C42" i="4"/>
  <c r="K42" i="4" s="1"/>
  <c r="B2" i="4"/>
  <c r="B11" i="1" s="1"/>
  <c r="B2" i="3"/>
  <c r="B10" i="1" s="1"/>
  <c r="B2" i="2"/>
  <c r="C17" i="1"/>
  <c r="C16" i="1"/>
  <c r="B16" i="1"/>
  <c r="C15" i="1"/>
  <c r="C14" i="1"/>
  <c r="C13" i="1"/>
  <c r="C12" i="1"/>
  <c r="C11" i="1"/>
  <c r="C10" i="1"/>
  <c r="B2" i="1"/>
  <c r="B18" i="1" l="1"/>
</calcChain>
</file>

<file path=xl/sharedStrings.xml><?xml version="1.0" encoding="utf-8"?>
<sst xmlns="http://schemas.openxmlformats.org/spreadsheetml/2006/main" count="686" uniqueCount="102">
  <si>
    <t>Domain: 3 Environment and Multi-domain Statistics</t>
  </si>
  <si>
    <t>Theme: Environment Statistics</t>
  </si>
  <si>
    <t>Sub-theme: Waste Disposal Statistics</t>
  </si>
  <si>
    <t>List of Tables</t>
  </si>
  <si>
    <t xml:space="preserve">Find more data on </t>
  </si>
  <si>
    <t>Find more on the details of this data</t>
  </si>
  <si>
    <t>Data notes</t>
  </si>
  <si>
    <t>Published by the Anguilla Statistics Department</t>
  </si>
  <si>
    <t>January 17, 2024</t>
  </si>
  <si>
    <t xml:space="preserve">    http://www.gov.ai/statistics/</t>
  </si>
  <si>
    <t xml:space="preserve">In 2008 the Water Department became coporatised and renamed to the Water Corporation of Anguilla </t>
  </si>
  <si>
    <t>Symbols</t>
  </si>
  <si>
    <t>The following symbols may have been used in tables and charts:</t>
  </si>
  <si>
    <t>Nil</t>
  </si>
  <si>
    <t>-</t>
  </si>
  <si>
    <t>Figure not available</t>
  </si>
  <si>
    <t>%</t>
  </si>
  <si>
    <t>Per cent</t>
  </si>
  <si>
    <t>C</t>
  </si>
  <si>
    <t>Confidential</t>
  </si>
  <si>
    <t>…</t>
  </si>
  <si>
    <t>Figure can not be published</t>
  </si>
  <si>
    <t>---</t>
  </si>
  <si>
    <t>Figure to small to be expresses (Less than…... )</t>
  </si>
  <si>
    <t>XCD</t>
  </si>
  <si>
    <t>Eastern Caribbean Dollar</t>
  </si>
  <si>
    <t>USD</t>
  </si>
  <si>
    <t>United States of America Dollar</t>
  </si>
  <si>
    <t>M</t>
  </si>
  <si>
    <t>Million</t>
  </si>
  <si>
    <t>n.a.</t>
  </si>
  <si>
    <t>Not applicable</t>
  </si>
  <si>
    <t>Household waste:</t>
  </si>
  <si>
    <t>Any waste derived from household or community bins</t>
  </si>
  <si>
    <t>Green waste:</t>
  </si>
  <si>
    <t>Any waste that arises from landscaping or gardening work and generally consists of leaves, twigs, small branches, bushes and grass.</t>
  </si>
  <si>
    <t xml:space="preserve"> The waste is biodegradable which means that it can be broken down by natural processes.</t>
  </si>
  <si>
    <t>Commercial waste:</t>
  </si>
  <si>
    <t xml:space="preserve">Household type waste but from commercial premises. Like hotels for instance
Industrial - rubble, glass, tyres, pallets etc
</t>
  </si>
  <si>
    <t>Medical Bags</t>
  </si>
  <si>
    <t xml:space="preserve">Waste derived from hospital and clinics. Dead animals are counted and disposed of in medical pits.
</t>
  </si>
  <si>
    <t>SLG</t>
  </si>
  <si>
    <t>Sludge from septic tanks.</t>
  </si>
  <si>
    <t>Environment and Multi-Domain Statistics</t>
  </si>
  <si>
    <t>Waste Disposal</t>
  </si>
  <si>
    <t>Annual: 2001 - 2023, percentage change</t>
  </si>
  <si>
    <r>
      <t>In units cubic metres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and metric tonnes (mt) </t>
    </r>
  </si>
  <si>
    <t>Type</t>
  </si>
  <si>
    <t>Household</t>
  </si>
  <si>
    <t>Green</t>
  </si>
  <si>
    <t>Commercial</t>
  </si>
  <si>
    <t>Industrial</t>
  </si>
  <si>
    <t>Total</t>
  </si>
  <si>
    <t>Year</t>
  </si>
  <si>
    <r>
      <t>Volume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</si>
  <si>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Mass (mt)</t>
  </si>
  <si>
    <t>Avg. monthly</t>
  </si>
  <si>
    <r>
      <rPr>
        <b/>
        <sz val="12"/>
        <rFont val="Arial"/>
        <family val="2"/>
      </rPr>
      <t xml:space="preserve">Source: </t>
    </r>
    <r>
      <rPr>
        <i/>
        <sz val="10"/>
        <rFont val="Arial"/>
        <family val="2"/>
      </rPr>
      <t>Environmental Health Unit</t>
    </r>
  </si>
  <si>
    <t>Annual: 2001 - 2003, percentage change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</si>
  <si>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</si>
  <si>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</si>
  <si>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</si>
  <si>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</si>
  <si>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</si>
  <si>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</si>
  <si>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</si>
  <si>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</si>
  <si>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</si>
  <si>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</si>
  <si>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</si>
  <si>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</si>
  <si>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</si>
  <si>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-</t>
  </si>
  <si>
    <t>Annual: 2004 - 2006, percentage change</t>
  </si>
  <si>
    <t>Annual: 2007 - 2009, percentage change</t>
  </si>
  <si>
    <t>June (18-30 missing)</t>
  </si>
  <si>
    <t>August (25-31 missing)</t>
  </si>
  <si>
    <t>September (1-15 missing)</t>
  </si>
  <si>
    <t xml:space="preserve">January </t>
  </si>
  <si>
    <t>February (27-29 missing)</t>
  </si>
  <si>
    <t>March (missing)</t>
  </si>
  <si>
    <t>April (1-7 missing)</t>
  </si>
  <si>
    <t>May (28-31 missing)</t>
  </si>
  <si>
    <t>July (13 missing)</t>
  </si>
  <si>
    <t>January (missing)</t>
  </si>
  <si>
    <t>Annual: 2010 - 2012, percentage change</t>
  </si>
  <si>
    <t>Annual: 2013 - 2015, percentage change</t>
  </si>
  <si>
    <t>May (missing data)</t>
  </si>
  <si>
    <t>Annual: 2016 - 2018, percentage change</t>
  </si>
  <si>
    <t>December (missing)</t>
  </si>
  <si>
    <t>Annual: 2019 - 2023, percentage change</t>
  </si>
  <si>
    <t xml:space="preserve">December </t>
  </si>
  <si>
    <t>February (missing)</t>
  </si>
  <si>
    <t>Annual : 2023, Dead animals by month</t>
  </si>
  <si>
    <t>In units and percentage</t>
  </si>
  <si>
    <t>%Total</t>
  </si>
  <si>
    <t>Table 3.1.9-9</t>
  </si>
  <si>
    <t>Dead animals</t>
  </si>
  <si>
    <t>Dead animals as well as animal remains E.g. Bellies</t>
  </si>
  <si>
    <t xml:space="preserve">NB </t>
  </si>
  <si>
    <t>Table 3.1.9-8: Missing data for Jun 1st -4th 2023 &amp; October 1st 2023</t>
  </si>
  <si>
    <t>LAST UPDATE:  January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</si>
</sst>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_-&quot;$&quot;* #,##0_-;\-&quot;$&quot;* #,##0_-;_-&quot;$&quot;* &quot;-&quot;_-;_-@_-"/>
    <numFmt numFmtId="166" formatCode="0.0%"/>
    <numFmt numFmtId="167" formatCode="0.0000%"/>
    <numFmt numFmtId="168" formatCode="#,##0.00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8"/>
      <color theme="3" tint="-0.249977111117893"/>
      <name val="Arial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9" fillId="0" borderId="0" xfId="0" applyFont="1"/>
    <xf numFmtId="0" fontId="8" fillId="0" borderId="0" xfId="0" applyFont="1" applyAlignment="1">
      <alignment horizontal="right"/>
    </xf>
    <xf numFmtId="0" fontId="12" fillId="0" borderId="0" xfId="3" applyFont="1" applyAlignment="1" applyProtection="1"/>
    <xf numFmtId="0" fontId="4" fillId="0" borderId="0" xfId="0" applyFont="1" applyAlignment="1">
      <alignment horizontal="left"/>
    </xf>
    <xf numFmtId="0" fontId="11" fillId="0" borderId="0" xfId="3" applyFont="1" applyAlignment="1" applyProtection="1"/>
    <xf numFmtId="0" fontId="13" fillId="0" borderId="0" xfId="3" applyFont="1" applyAlignment="1" applyProtection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3" applyFont="1" applyAlignment="1" applyProtection="1">
      <alignment horizontal="left" indent="1"/>
    </xf>
    <xf numFmtId="0" fontId="7" fillId="0" borderId="0" xfId="0" applyFont="1" applyAlignment="1">
      <alignment horizontal="right"/>
    </xf>
    <xf numFmtId="0" fontId="5" fillId="0" borderId="0" xfId="0" applyFont="1" applyBorder="1" applyAlignment="1"/>
    <xf numFmtId="15" fontId="7" fillId="0" borderId="0" xfId="0" quotePrefix="1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0" fontId="7" fillId="0" borderId="0" xfId="0" applyFont="1"/>
    <xf numFmtId="0" fontId="15" fillId="0" borderId="0" xfId="0" applyFont="1"/>
    <xf numFmtId="0" fontId="9" fillId="0" borderId="0" xfId="0" applyFont="1" applyAlignment="1">
      <alignment horizontal="left"/>
    </xf>
    <xf numFmtId="0" fontId="16" fillId="0" borderId="0" xfId="0" applyFont="1"/>
    <xf numFmtId="0" fontId="9" fillId="0" borderId="0" xfId="0" applyFont="1" applyAlignment="1">
      <alignment horizontal="left" indent="1"/>
    </xf>
    <xf numFmtId="0" fontId="9" fillId="0" borderId="0" xfId="0" quotePrefix="1" applyFont="1" applyAlignment="1">
      <alignment horizontal="left" indent="1"/>
    </xf>
    <xf numFmtId="0" fontId="2" fillId="0" borderId="0" xfId="0" applyFont="1" applyAlignment="1">
      <alignment vertical="center" readingOrder="1"/>
    </xf>
    <xf numFmtId="0" fontId="17" fillId="0" borderId="0" xfId="0" applyFont="1"/>
    <xf numFmtId="0" fontId="17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/>
    </xf>
    <xf numFmtId="0" fontId="0" fillId="0" borderId="0" xfId="0" applyFont="1"/>
    <xf numFmtId="0" fontId="5" fillId="0" borderId="0" xfId="0" applyFont="1" applyAlignment="1"/>
    <xf numFmtId="0" fontId="0" fillId="0" borderId="0" xfId="0" applyFont="1" applyBorder="1"/>
    <xf numFmtId="0" fontId="1" fillId="0" borderId="0" xfId="0" applyFont="1"/>
    <xf numFmtId="0" fontId="1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1" applyNumberFormat="1" applyFont="1" applyBorder="1" applyAlignment="1">
      <alignment horizontal="left" indent="1"/>
    </xf>
    <xf numFmtId="4" fontId="4" fillId="0" borderId="1" xfId="1" applyNumberFormat="1" applyFont="1" applyBorder="1" applyAlignment="1">
      <alignment horizontal="right" indent="1"/>
    </xf>
    <xf numFmtId="4" fontId="7" fillId="0" borderId="1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0" fontId="7" fillId="0" borderId="0" xfId="1" applyNumberFormat="1" applyFont="1" applyBorder="1" applyAlignment="1">
      <alignment horizontal="left" indent="1"/>
    </xf>
    <xf numFmtId="4" fontId="4" fillId="0" borderId="0" xfId="1" applyNumberFormat="1" applyFont="1" applyBorder="1" applyAlignment="1">
      <alignment horizontal="right" indent="1"/>
    </xf>
    <xf numFmtId="4" fontId="7" fillId="0" borderId="0" xfId="1" applyNumberFormat="1" applyFont="1" applyBorder="1" applyAlignment="1">
      <alignment horizontal="right" indent="1"/>
    </xf>
    <xf numFmtId="165" fontId="0" fillId="0" borderId="0" xfId="0" applyNumberFormat="1"/>
    <xf numFmtId="166" fontId="8" fillId="0" borderId="3" xfId="2" applyNumberFormat="1" applyFont="1" applyBorder="1" applyAlignment="1">
      <alignment horizontal="left"/>
    </xf>
    <xf numFmtId="4" fontId="7" fillId="0" borderId="3" xfId="2" applyNumberFormat="1" applyFont="1" applyFill="1" applyBorder="1" applyAlignment="1">
      <alignment horizontal="right" indent="1"/>
    </xf>
    <xf numFmtId="164" fontId="7" fillId="0" borderId="0" xfId="2" applyNumberFormat="1" applyFont="1" applyFill="1" applyBorder="1" applyAlignment="1">
      <alignment horizontal="right" inden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/>
    <xf numFmtId="4" fontId="0" fillId="0" borderId="0" xfId="0" applyNumberFormat="1" applyFont="1"/>
    <xf numFmtId="4" fontId="5" fillId="0" borderId="0" xfId="0" applyNumberFormat="1" applyFont="1"/>
    <xf numFmtId="4" fontId="0" fillId="0" borderId="0" xfId="0" applyNumberFormat="1" applyFont="1" applyBorder="1"/>
    <xf numFmtId="0" fontId="22" fillId="0" borderId="0" xfId="0" applyFont="1" applyAlignment="1"/>
    <xf numFmtId="0" fontId="4" fillId="0" borderId="0" xfId="0" applyFont="1" applyBorder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 indent="1"/>
    </xf>
    <xf numFmtId="164" fontId="7" fillId="0" borderId="0" xfId="1" applyNumberFormat="1" applyFont="1" applyBorder="1" applyAlignment="1">
      <alignment horizontal="right" indent="1"/>
    </xf>
    <xf numFmtId="4" fontId="7" fillId="0" borderId="0" xfId="0" applyNumberFormat="1" applyFont="1"/>
    <xf numFmtId="0" fontId="7" fillId="0" borderId="0" xfId="0" applyFont="1" applyBorder="1"/>
    <xf numFmtId="0" fontId="0" fillId="0" borderId="0" xfId="0" applyBorder="1"/>
    <xf numFmtId="0" fontId="7" fillId="0" borderId="3" xfId="1" applyNumberFormat="1" applyFont="1" applyBorder="1" applyAlignment="1">
      <alignment horizontal="left"/>
    </xf>
    <xf numFmtId="4" fontId="7" fillId="0" borderId="3" xfId="1" applyNumberFormat="1" applyFont="1" applyBorder="1" applyAlignment="1">
      <alignment horizontal="right" indent="1"/>
    </xf>
    <xf numFmtId="167" fontId="0" fillId="0" borderId="0" xfId="2" applyNumberFormat="1" applyFont="1"/>
    <xf numFmtId="168" fontId="4" fillId="0" borderId="0" xfId="1" applyNumberFormat="1" applyFont="1" applyBorder="1" applyAlignment="1">
      <alignment horizontal="right" indent="1"/>
    </xf>
    <xf numFmtId="4" fontId="7" fillId="0" borderId="4" xfId="1" applyNumberFormat="1" applyFont="1" applyBorder="1" applyAlignment="1">
      <alignment horizontal="right" indent="1"/>
    </xf>
    <xf numFmtId="164" fontId="7" fillId="0" borderId="4" xfId="1" applyNumberFormat="1" applyFont="1" applyBorder="1" applyAlignment="1">
      <alignment horizontal="right" indent="1"/>
    </xf>
    <xf numFmtId="4" fontId="4" fillId="0" borderId="0" xfId="1" quotePrefix="1" applyNumberFormat="1" applyFont="1" applyBorder="1" applyAlignment="1">
      <alignment horizontal="right" indent="1"/>
    </xf>
    <xf numFmtId="0" fontId="11" fillId="0" borderId="0" xfId="3" applyFont="1" applyAlignment="1" applyProtection="1"/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center" readingOrder="1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3" fontId="4" fillId="0" borderId="0" xfId="1" applyNumberFormat="1" applyFont="1" applyBorder="1" applyAlignment="1">
      <alignment horizontal="right" indent="1"/>
    </xf>
    <xf numFmtId="10" fontId="4" fillId="0" borderId="5" xfId="2" applyNumberFormat="1" applyFont="1" applyBorder="1" applyAlignment="1">
      <alignment horizontal="right" indent="1"/>
    </xf>
    <xf numFmtId="10" fontId="4" fillId="0" borderId="0" xfId="2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1"/>
    </xf>
    <xf numFmtId="10" fontId="7" fillId="0" borderId="0" xfId="2" applyNumberFormat="1" applyFont="1" applyBorder="1" applyAlignment="1">
      <alignment horizontal="right" indent="1"/>
    </xf>
    <xf numFmtId="10" fontId="4" fillId="0" borderId="6" xfId="2" applyNumberFormat="1" applyFont="1" applyBorder="1" applyAlignment="1">
      <alignment horizontal="right" indent="1"/>
    </xf>
    <xf numFmtId="0" fontId="5" fillId="0" borderId="3" xfId="0" applyFont="1" applyBorder="1" applyAlignment="1">
      <alignment horizontal="left"/>
    </xf>
    <xf numFmtId="3" fontId="7" fillId="0" borderId="3" xfId="1" applyNumberFormat="1" applyFont="1" applyBorder="1" applyAlignment="1">
      <alignment horizontal="right" indent="1"/>
    </xf>
    <xf numFmtId="10" fontId="7" fillId="0" borderId="7" xfId="2" applyNumberFormat="1" applyFont="1" applyBorder="1" applyAlignment="1">
      <alignment horizontal="right" indent="1"/>
    </xf>
    <xf numFmtId="3" fontId="7" fillId="0" borderId="0" xfId="1" applyNumberFormat="1" applyFont="1" applyBorder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readingOrder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ain%203%20-%20Environment%20and%20Multi-Domain%20Statistics/3.1%20Environment%20Statistics/Waste%20Disposal/2003/waste%20disposal%202003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stract/Abstract%202023/Domain%203%20-%20Environment%20and%20Multi-Domain%20Statistics/3.1%20Environment%20Statistics/3.1.9%20Waste%20Disposal/3.1.9%20Waste%20Disposal%20Statistic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3"/>
      <sheetName val="Table 5.4"/>
    </sheetNames>
    <sheetDataSet>
      <sheetData sheetId="0">
        <row r="10">
          <cell r="C10">
            <v>19860.451548820114</v>
          </cell>
          <cell r="D10">
            <v>4082.2725588753942</v>
          </cell>
          <cell r="E10">
            <v>6501.022421558916</v>
          </cell>
          <cell r="F10">
            <v>3589.3519707455766</v>
          </cell>
          <cell r="H10">
            <v>2979.0677323230175</v>
          </cell>
          <cell r="I10">
            <v>612.34088383130904</v>
          </cell>
          <cell r="J10">
            <v>975.15336323383724</v>
          </cell>
          <cell r="K10">
            <v>538.4027956118365</v>
          </cell>
        </row>
      </sheetData>
      <sheetData sheetId="1">
        <row r="10">
          <cell r="C10">
            <v>1849.5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Data Notes"/>
      <sheetName val="Table 3.1.9-1"/>
      <sheetName val="Table 3.1.9-2"/>
      <sheetName val="Table 3.1.9-3"/>
      <sheetName val="Table 3.1.9-4"/>
      <sheetName val="Table 3.1.9-5"/>
      <sheetName val="Table 3.1.9-6"/>
      <sheetName val="Table 3.1.9-7"/>
      <sheetName val="Table 3.1.9-8"/>
      <sheetName val="Table 3.1.9-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Table 3.1.9-9</v>
          </cell>
        </row>
        <row r="5">
          <cell r="B5" t="str">
            <v>Waste Disposal</v>
          </cell>
        </row>
        <row r="6">
          <cell r="B6" t="str">
            <v>Annual : 2023, Dead animals by month</v>
          </cell>
        </row>
        <row r="7">
          <cell r="B7" t="str">
            <v>In units and percentage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48"/>
  <sheetViews>
    <sheetView topLeftCell="A7" workbookViewId="0">
      <selection activeCell="J22" sqref="J22"/>
    </sheetView>
  </sheetViews>
  <sheetFormatPr defaultColWidth="0" defaultRowHeight="11.25" x14ac:dyDescent="0.2"/>
  <cols>
    <col min="1" max="1" width="1.140625" style="3" customWidth="1"/>
    <col min="2" max="2" width="9.28515625" style="3" customWidth="1"/>
    <col min="3" max="11" width="9.140625" style="3" customWidth="1"/>
    <col min="12" max="12" width="67" style="3" customWidth="1"/>
    <col min="13" max="13" width="39.7109375" style="3" hidden="1" customWidth="1"/>
    <col min="14" max="14" width="9.140625" style="3" customWidth="1"/>
    <col min="15" max="16384" width="0" style="3" hidden="1"/>
  </cols>
  <sheetData>
    <row r="2" spans="1:256" ht="15" x14ac:dyDescent="0.25">
      <c r="A2"/>
      <c r="B2" s="1" t="str">
        <f ca="1">MID(CELL("filename",A1),FIND("]",CELL("filename",A1))+1,255)</f>
        <v>Table of Contents</v>
      </c>
      <c r="C2" s="2"/>
      <c r="D2" s="2"/>
      <c r="E2" s="2"/>
      <c r="F2" s="2"/>
      <c r="G2" s="2"/>
      <c r="H2" s="2"/>
      <c r="I2" s="2"/>
      <c r="J2" s="2"/>
      <c r="K2" s="2"/>
      <c r="L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2.75" x14ac:dyDescent="0.2">
      <c r="B4" s="4" t="s">
        <v>0</v>
      </c>
      <c r="C4" s="4"/>
    </row>
    <row r="5" spans="1:256" ht="12.75" x14ac:dyDescent="0.2">
      <c r="B5" s="4" t="s">
        <v>1</v>
      </c>
      <c r="C5" s="4"/>
    </row>
    <row r="6" spans="1:256" ht="12.75" x14ac:dyDescent="0.2">
      <c r="A6"/>
      <c r="B6" s="5" t="s">
        <v>2</v>
      </c>
      <c r="C6" s="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x14ac:dyDescent="0.2">
      <c r="A7"/>
      <c r="C7" s="6"/>
      <c r="D7" s="6"/>
      <c r="E7" s="6"/>
      <c r="F7" s="6"/>
      <c r="G7" s="6"/>
      <c r="H7" s="6"/>
      <c r="I7" s="6"/>
      <c r="J7" s="6"/>
      <c r="K7" s="6"/>
      <c r="L7" s="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x14ac:dyDescent="0.2">
      <c r="A8"/>
      <c r="B8" s="7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x14ac:dyDescent="0.2">
      <c r="A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x14ac:dyDescent="0.2">
      <c r="A10"/>
      <c r="B10" s="10" t="str">
        <f ca="1">+RIGHT('Table 3.1.9-1'!$B$2, LEN('Table 3.1.9-1'!$B$2)-6)</f>
        <v>3.1.9-1</v>
      </c>
      <c r="C10" s="77" t="str">
        <f>+'Table 3.1.9-1'!$B$5&amp;" by "&amp;'Table 3.1.9-1'!$B$6&amp;", "&amp;'Table 3.1.9-1'!$B$7&amp;" "&amp;""</f>
        <v xml:space="preserve">Waste Disposal by Annual: 2001 - 2023, percentage change, In units cubic metres (m3) and metric tonnes (mt)  </v>
      </c>
      <c r="D10" s="77"/>
      <c r="E10" s="77"/>
      <c r="F10" s="77"/>
      <c r="G10" s="77"/>
      <c r="H10" s="77"/>
      <c r="I10" s="77"/>
      <c r="J10" s="77"/>
      <c r="K10" s="77"/>
      <c r="L10" s="77"/>
      <c r="M10"/>
      <c r="N10" s="11"/>
      <c r="O10" s="12"/>
      <c r="P10" s="1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x14ac:dyDescent="0.2">
      <c r="A11"/>
      <c r="B11" s="10" t="str">
        <f ca="1">+RIGHT('Table 3.1.9-2'!$B$2, LEN('Table 3.1.9-2'!$B$2)-6)</f>
        <v>3.1.9-2</v>
      </c>
      <c r="C11" s="77" t="str">
        <f>+'Table 3.1.9-2'!$B$5&amp;" by "&amp;'Table 3.1.9-2'!$B$6&amp;", "&amp;'Table 3.1.9-2'!$B$7&amp;" "&amp;""</f>
        <v xml:space="preserve">Waste Disposal by Annual: 2001 - 2003, percentage change, In units cubic metres (m3) and metric tonnes (mt)  </v>
      </c>
      <c r="D11" s="77"/>
      <c r="E11" s="77"/>
      <c r="F11" s="77"/>
      <c r="G11" s="77"/>
      <c r="H11" s="77"/>
      <c r="I11" s="77"/>
      <c r="J11" s="77"/>
      <c r="K11" s="77"/>
      <c r="L11" s="77"/>
      <c r="M11"/>
      <c r="N11" s="11"/>
      <c r="O11" s="11"/>
      <c r="P11" s="11"/>
      <c r="Q11" s="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x14ac:dyDescent="0.2">
      <c r="A12"/>
      <c r="B12" s="10" t="str">
        <f ca="1">+RIGHT('Table 3.1.9-3'!$B$2, LEN('Table 3.1.9-3'!$B$2)-6)</f>
        <v>3.1.9-3</v>
      </c>
      <c r="C12" s="77" t="str">
        <f>+'Table 3.1.9-3'!$B$5&amp;" by "&amp;'Table 3.1.9-3'!$B$6&amp;", "&amp;'Table 3.1.9-3'!$B$7&amp;" "&amp;""</f>
        <v xml:space="preserve">Waste Disposal by Annual: 2004 - 2006, percentage change, In units cubic metres (m3) and metric tonnes (mt)  </v>
      </c>
      <c r="D12" s="77"/>
      <c r="E12" s="77"/>
      <c r="F12" s="77"/>
      <c r="G12" s="77"/>
      <c r="H12" s="77"/>
      <c r="I12" s="77"/>
      <c r="J12" s="77"/>
      <c r="K12" s="77"/>
      <c r="L12" s="77"/>
      <c r="M12"/>
      <c r="N12" s="11"/>
      <c r="O12" s="11"/>
      <c r="P12" s="11"/>
      <c r="Q12" s="1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x14ac:dyDescent="0.2">
      <c r="A13"/>
      <c r="B13" s="10" t="str">
        <f ca="1">+RIGHT('Table 3.1.9-4'!$B$2, LEN('Table 3.1.9-4'!$B$2)-6)</f>
        <v>3.1.9-4</v>
      </c>
      <c r="C13" s="77" t="str">
        <f>+'Table 3.1.9-4'!$B$5&amp;" by "&amp;'Table 3.1.9-4'!$B$6&amp;", "&amp;'Table 3.1.9-4'!$B$7&amp;" "&amp;""</f>
        <v xml:space="preserve">Waste Disposal by Annual: 2007 - 2009, percentage change, In units cubic metres (m3) and metric tonnes (mt)  </v>
      </c>
      <c r="D13" s="77"/>
      <c r="E13" s="77"/>
      <c r="F13" s="77"/>
      <c r="G13" s="77"/>
      <c r="H13" s="77"/>
      <c r="I13" s="77"/>
      <c r="J13" s="77"/>
      <c r="K13" s="77"/>
      <c r="L13" s="77"/>
      <c r="M13"/>
      <c r="N13" s="11"/>
      <c r="O13" s="11"/>
      <c r="P13" s="11"/>
      <c r="Q13" s="1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x14ac:dyDescent="0.2">
      <c r="A14"/>
      <c r="B14" s="10" t="str">
        <f ca="1">+RIGHT('Table 3.1.9-5'!$B$2, LEN('Table 3.1.9-5'!$B$2)-6)</f>
        <v>3.1.9-5</v>
      </c>
      <c r="C14" s="77" t="str">
        <f>+'Table 3.1.9-5'!$B$5&amp;" by "&amp;'Table 3.1.9-5'!$B$6&amp;", "&amp;'Table 3.1.9-5'!$B$7&amp;" "&amp;""</f>
        <v xml:space="preserve">Waste Disposal by Annual: 2010 - 2012, percentage change, In units cubic metres (m3) and metric tonnes (mt)  </v>
      </c>
      <c r="D14" s="77"/>
      <c r="E14" s="77"/>
      <c r="F14" s="77"/>
      <c r="G14" s="77"/>
      <c r="H14" s="77"/>
      <c r="I14" s="77"/>
      <c r="J14" s="77"/>
      <c r="K14" s="77"/>
      <c r="L14" s="77"/>
      <c r="M14"/>
      <c r="N14" s="11"/>
      <c r="O14" s="11"/>
      <c r="P14" s="11"/>
      <c r="Q14" s="1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x14ac:dyDescent="0.2">
      <c r="A15"/>
      <c r="B15" s="10" t="str">
        <f ca="1">+RIGHT('Table 3.1.9-6'!$B$2, LEN('Table 3.1.9-6'!$B$2)-6)</f>
        <v>3.1.9-6</v>
      </c>
      <c r="C15" s="77" t="str">
        <f>+'Table 3.1.9-6'!$B$5&amp;" by "&amp;'Table 3.1.9-6'!$B$6&amp;", "&amp;'Table 3.1.9-6'!$B$7&amp;" "&amp;""</f>
        <v xml:space="preserve">Waste Disposal by Annual: 2013 - 2015, percentage change, In units cubic metres (m3) and metric tonnes (mt)  </v>
      </c>
      <c r="D15" s="77"/>
      <c r="E15" s="77"/>
      <c r="F15" s="77"/>
      <c r="G15" s="77"/>
      <c r="H15" s="77"/>
      <c r="I15" s="77"/>
      <c r="J15" s="77"/>
      <c r="K15" s="77"/>
      <c r="L15" s="77"/>
      <c r="M15"/>
      <c r="N15" s="11"/>
      <c r="O15" s="11"/>
      <c r="P15" s="11"/>
      <c r="Q15" s="1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x14ac:dyDescent="0.2">
      <c r="A16"/>
      <c r="B16" s="10" t="str">
        <f ca="1">+RIGHT('Table 3.1.9-7'!$B$2, LEN('Table 3.1.9-7'!$B$2)-6)</f>
        <v>3.1.9-7</v>
      </c>
      <c r="C16" s="77" t="str">
        <f>+'Table 3.1.9-7'!$B$5&amp;" by "&amp;'Table 3.1.9-7'!$B$6&amp;", "&amp;'Table 3.1.9-7'!$B$7&amp;" "&amp;""</f>
        <v xml:space="preserve">Waste Disposal by Annual: 2016 - 2018, percentage change, In units cubic metres (m3) and metric tonnes (mt)  </v>
      </c>
      <c r="D16" s="77"/>
      <c r="E16" s="77"/>
      <c r="F16" s="77"/>
      <c r="G16" s="77"/>
      <c r="H16" s="77"/>
      <c r="I16" s="77"/>
      <c r="J16" s="77"/>
      <c r="K16" s="77"/>
      <c r="L16" s="77"/>
      <c r="M16"/>
      <c r="N16" s="11"/>
      <c r="O16" s="11"/>
      <c r="P16" s="11"/>
      <c r="Q16" s="1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x14ac:dyDescent="0.2">
      <c r="A17"/>
      <c r="B17" s="10" t="str">
        <f ca="1">+RIGHT('Table 3.1.9-8'!$B$2, LEN('Table 3.1.9-8'!$B$2)-6)</f>
        <v>3.1.9-8</v>
      </c>
      <c r="C17" s="13" t="str">
        <f>+'Table 3.1.9-8'!$B$5&amp;" by "&amp;'Table 3.1.9-8'!$B$6&amp;", "&amp;'Table 3.1.9-8'!$B$7&amp;""&amp;""</f>
        <v xml:space="preserve">Waste Disposal by Annual: 2019 - 2023, percentage change, In units cubic metres (m3) and metric tonnes (mt) </v>
      </c>
      <c r="D17" s="13"/>
      <c r="E17" s="13"/>
      <c r="F17" s="13"/>
      <c r="G17" s="13"/>
      <c r="H17" s="13"/>
      <c r="I17" s="13"/>
      <c r="J17" s="13"/>
      <c r="K17" s="13"/>
      <c r="L17" s="14"/>
      <c r="M17"/>
      <c r="N17" s="11"/>
      <c r="O17" s="11"/>
      <c r="P17" s="11"/>
      <c r="Q17" s="1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x14ac:dyDescent="0.2">
      <c r="A18"/>
      <c r="B18" s="10" t="str">
        <f ca="1">+RIGHT(('[2]Table 3.1.9-9'!$B$2),LEN('[2]Table 3.1.9-9'!$B$2)-6)</f>
        <v>3.1.9-9</v>
      </c>
      <c r="C18" s="13" t="str">
        <f>+'[2]Table 3.1.9-9'!$B$5&amp;" by "&amp;'[2]Table 3.1.9-9'!$B$6&amp;", "&amp;'[2]Table 3.1.9-9'!$B$7&amp;""&amp;""</f>
        <v>Waste Disposal by Annual : 2023, Dead animals by month, In units and percentage</v>
      </c>
      <c r="D18" s="14"/>
      <c r="E18" s="14"/>
      <c r="F18" s="14"/>
      <c r="G18" s="14"/>
      <c r="H18" s="14"/>
      <c r="I18" s="14"/>
      <c r="J18" s="14"/>
      <c r="K18" s="14"/>
      <c r="L18" s="14"/>
      <c r="M18"/>
      <c r="N18" s="11"/>
      <c r="O18" s="11"/>
      <c r="P18" s="11"/>
      <c r="Q18" s="1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x14ac:dyDescent="0.2">
      <c r="A19"/>
      <c r="B19" s="1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/>
      <c r="N19" s="11"/>
      <c r="O19" s="11"/>
      <c r="P19" s="11"/>
      <c r="Q19" s="1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x14ac:dyDescent="0.2">
      <c r="A20"/>
      <c r="B20" s="1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/>
      <c r="N20" s="11"/>
      <c r="O20" s="11"/>
      <c r="P20" s="11"/>
      <c r="Q20" s="11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x14ac:dyDescent="0.2">
      <c r="A21"/>
      <c r="B21" s="15" t="s">
        <v>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/>
      <c r="N21" s="11"/>
      <c r="O21" s="11"/>
      <c r="P21" s="11"/>
      <c r="Q21" s="1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x14ac:dyDescent="0.2">
      <c r="A22"/>
      <c r="B22" s="16"/>
      <c r="D22" s="11"/>
      <c r="E22" s="11"/>
      <c r="F22" s="11"/>
      <c r="G22" s="11"/>
      <c r="H22" s="11"/>
      <c r="I22" s="11"/>
      <c r="J22" s="11"/>
      <c r="K22" s="11"/>
      <c r="L22" s="11"/>
      <c r="M22"/>
      <c r="N22" s="11"/>
      <c r="O22" s="11"/>
      <c r="P22" s="11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x14ac:dyDescent="0.2">
      <c r="A23"/>
      <c r="B23" s="15" t="s">
        <v>5</v>
      </c>
      <c r="D23" s="11"/>
      <c r="E23" s="11"/>
      <c r="F23" s="11"/>
      <c r="G23" s="11"/>
      <c r="H23" s="11"/>
      <c r="I23" s="11"/>
      <c r="J23" s="11"/>
      <c r="K23" s="11"/>
      <c r="L23" s="11"/>
      <c r="M23"/>
      <c r="N23" s="11"/>
      <c r="O23" s="11"/>
      <c r="P23" s="11"/>
      <c r="Q23" s="11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x14ac:dyDescent="0.2">
      <c r="A24"/>
      <c r="B24" s="17" t="s">
        <v>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x14ac:dyDescent="0.2">
      <c r="A25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/>
      <c r="N25" s="11"/>
      <c r="O25" s="11"/>
      <c r="P25" s="11"/>
      <c r="Q25" s="1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x14ac:dyDescent="0.2">
      <c r="A26"/>
      <c r="B26" s="15" t="s">
        <v>7</v>
      </c>
      <c r="C26" s="15"/>
      <c r="D26" s="15"/>
      <c r="E26" s="15"/>
      <c r="F26" s="15"/>
      <c r="G26" s="15"/>
      <c r="H26" s="15"/>
      <c r="I26" s="11"/>
      <c r="J26" s="11"/>
      <c r="K26" s="11"/>
      <c r="L26" s="11"/>
      <c r="M26"/>
      <c r="N26" s="11"/>
      <c r="O26" s="11"/>
      <c r="P26" s="11"/>
      <c r="Q26" s="1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x14ac:dyDescent="0.2">
      <c r="A27"/>
      <c r="B27" s="20" t="s">
        <v>8</v>
      </c>
      <c r="C27" s="21"/>
      <c r="D27" s="11"/>
      <c r="E27" s="11"/>
      <c r="F27" s="11"/>
      <c r="G27" s="11"/>
      <c r="H27" s="11"/>
      <c r="I27" s="11"/>
      <c r="J27" s="11"/>
      <c r="K27" s="11"/>
      <c r="L27" s="11"/>
      <c r="M27"/>
      <c r="N27" s="11"/>
      <c r="O27" s="11"/>
      <c r="P27" s="11"/>
      <c r="Q27" s="11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x14ac:dyDescent="0.2">
      <c r="A28"/>
      <c r="B28" s="16" t="s">
        <v>9</v>
      </c>
      <c r="K28" s="11"/>
      <c r="M28"/>
      <c r="N28" s="11"/>
      <c r="O28" s="11"/>
      <c r="P28" s="11"/>
      <c r="Q28" s="1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x14ac:dyDescent="0.2">
      <c r="A29"/>
      <c r="B29" s="22"/>
      <c r="K29" s="11"/>
      <c r="M29" s="14"/>
      <c r="N29" s="11"/>
      <c r="O29" s="11"/>
      <c r="P29" s="11"/>
      <c r="Q29" s="1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x14ac:dyDescent="0.2">
      <c r="A30"/>
      <c r="B30" s="22"/>
      <c r="K30" s="11"/>
      <c r="M30" s="14"/>
      <c r="N30" s="11"/>
      <c r="O30" s="11"/>
      <c r="P30" s="11"/>
      <c r="Q30" s="11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x14ac:dyDescent="0.2">
      <c r="A31"/>
      <c r="B31" s="22"/>
      <c r="K31" s="11"/>
      <c r="M31" s="14"/>
      <c r="N31" s="11"/>
      <c r="O31" s="11"/>
      <c r="P31" s="11"/>
      <c r="Q31" s="1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x14ac:dyDescent="0.2">
      <c r="A32"/>
      <c r="B32" s="22"/>
      <c r="K32" s="11"/>
      <c r="M32" s="14"/>
      <c r="N32" s="11"/>
      <c r="O32" s="11"/>
      <c r="P32" s="11"/>
      <c r="Q32" s="11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x14ac:dyDescent="0.2">
      <c r="A33"/>
      <c r="K33" s="11"/>
      <c r="M33" s="11"/>
      <c r="N33" s="11"/>
      <c r="O33" s="11"/>
      <c r="P33" s="11"/>
      <c r="Q33" s="11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x14ac:dyDescent="0.2">
      <c r="A34"/>
      <c r="K34" s="11"/>
      <c r="M34" s="11"/>
      <c r="N34" s="11"/>
      <c r="O34" s="11"/>
      <c r="P34" s="11"/>
      <c r="Q34" s="11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x14ac:dyDescent="0.2">
      <c r="A35"/>
      <c r="K35" s="11"/>
      <c r="M35" s="11"/>
      <c r="N35" s="11"/>
      <c r="O35" s="11"/>
      <c r="P35" s="11"/>
      <c r="Q35" s="11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x14ac:dyDescent="0.2">
      <c r="A36"/>
      <c r="K36" s="11"/>
      <c r="M36" s="11"/>
      <c r="N36" s="11"/>
      <c r="O36" s="11"/>
      <c r="P36" s="11"/>
      <c r="Q36" s="11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x14ac:dyDescent="0.2">
      <c r="A37"/>
      <c r="M37" s="19"/>
      <c r="N37" s="19"/>
      <c r="O37" s="19"/>
      <c r="P37" s="11"/>
      <c r="Q37" s="11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x14ac:dyDescent="0.2">
      <c r="A38"/>
      <c r="M38" s="11"/>
      <c r="N38" s="11"/>
      <c r="O38" s="11"/>
      <c r="P38" s="11"/>
      <c r="Q38" s="11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x14ac:dyDescent="0.2">
      <c r="A39"/>
      <c r="M39" s="11"/>
      <c r="N39" s="11"/>
      <c r="O39" s="11"/>
      <c r="P39" s="11"/>
      <c r="Q39" s="11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x14ac:dyDescent="0.2">
      <c r="A40"/>
      <c r="N40" s="11"/>
      <c r="O40" s="11"/>
      <c r="P40" s="11"/>
      <c r="Q40" s="11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x14ac:dyDescent="0.2">
      <c r="A41"/>
      <c r="N41" s="11"/>
      <c r="O41" s="11"/>
      <c r="P41" s="11"/>
      <c r="Q41" s="1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x14ac:dyDescent="0.2">
      <c r="A42"/>
      <c r="N42" s="11"/>
      <c r="O42" s="11"/>
      <c r="P42" s="11"/>
      <c r="Q42" s="11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x14ac:dyDescent="0.2">
      <c r="A43"/>
      <c r="N43" s="11"/>
      <c r="O43" s="11"/>
      <c r="P43" s="11"/>
      <c r="Q43" s="11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x14ac:dyDescent="0.2">
      <c r="A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x14ac:dyDescent="0.2">
      <c r="A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x14ac:dyDescent="0.2">
      <c r="A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x14ac:dyDescent="0.2">
      <c r="A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x14ac:dyDescent="0.2">
      <c r="A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</sheetData>
  <mergeCells count="7">
    <mergeCell ref="C16:L16"/>
    <mergeCell ref="C10:L10"/>
    <mergeCell ref="C11:L11"/>
    <mergeCell ref="C12:L12"/>
    <mergeCell ref="C13:L13"/>
    <mergeCell ref="C14:L14"/>
    <mergeCell ref="C15:L15"/>
  </mergeCells>
  <hyperlinks>
    <hyperlink ref="C10:L10" location="'Table 3.1.9-1'!A1" display="'Table 3.1.9-1'!A1"/>
    <hyperlink ref="C11:L11" location="'Table 3.1.9-2'!A1" display="'Table 3.1.9-2'!A1"/>
    <hyperlink ref="C12:L12" location="'Table 3.1.9-3'!A1" display="'Table 3.1.9-3'!A1"/>
    <hyperlink ref="C13:L13" location="'Table 3.1.9-4'!A1" display="'Table 3.1.9-4'!A1"/>
    <hyperlink ref="B24" location="'Data notes'!A1" display="Data notes"/>
    <hyperlink ref="C14:L14" location="'Table 3.1.9-5'!A1" display="'Table 3.1.9-5'!A1"/>
    <hyperlink ref="C15:L15" location="'Table 3.1.9-6'!A1" display="'Table 3.1.9-6'!A1"/>
    <hyperlink ref="C16:L16" location="'Table 3.1.9-7'!A1" display="'Table 3.1.9-7'!A1"/>
    <hyperlink ref="C17:K17" location="'Table 3.1.9-8'!A1" display="'Table 3.1.9-8'!A1"/>
    <hyperlink ref="C18" location="'Table 3.1.9-9'!A1" display="'Table 3.1.9-9'!A1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3"/>
  <sheetViews>
    <sheetView workbookViewId="0">
      <pane xSplit="1" ySplit="12" topLeftCell="B79" activePane="bottomRight" state="frozen"/>
      <selection activeCell="F7" sqref="F7"/>
      <selection pane="topRight" activeCell="F7" sqref="F7"/>
      <selection pane="bottomLeft" activeCell="F7" sqref="F7"/>
      <selection pane="bottomRight" activeCell="E91" sqref="E91"/>
    </sheetView>
  </sheetViews>
  <sheetFormatPr defaultRowHeight="12.75" x14ac:dyDescent="0.2"/>
  <cols>
    <col min="1" max="1" width="1.140625" customWidth="1"/>
    <col min="2" max="2" width="18.28515625" customWidth="1"/>
    <col min="3" max="3" width="10.85546875" bestFit="1" customWidth="1"/>
    <col min="4" max="4" width="9.42578125" bestFit="1" customWidth="1"/>
    <col min="5" max="5" width="11" bestFit="1" customWidth="1"/>
    <col min="6" max="6" width="9" customWidth="1"/>
    <col min="7" max="7" width="11" bestFit="1" customWidth="1"/>
    <col min="8" max="8" width="9" customWidth="1"/>
    <col min="9" max="9" width="11" bestFit="1" customWidth="1"/>
    <col min="10" max="10" width="9.28515625" bestFit="1" customWidth="1"/>
    <col min="11" max="11" width="11" style="4" bestFit="1" customWidth="1"/>
    <col min="12" max="12" width="9.85546875" style="22" customWidth="1"/>
    <col min="13" max="13" width="2.42578125" style="61" customWidth="1"/>
  </cols>
  <sheetData>
    <row r="2" spans="1:13" s="34" customFormat="1" x14ac:dyDescent="0.2">
      <c r="B2" s="35" t="str">
        <f ca="1">MID(CELL("filename",A1),FIND("]",CELL("filename",A1))+1,255)</f>
        <v>Table 3.1.9-8</v>
      </c>
      <c r="K2" s="4"/>
      <c r="L2" s="4"/>
      <c r="M2" s="36"/>
    </row>
    <row r="3" spans="1:13" s="34" customFormat="1" x14ac:dyDescent="0.2">
      <c r="K3" s="4"/>
      <c r="L3" s="4"/>
      <c r="M3" s="36"/>
    </row>
    <row r="4" spans="1:13" s="34" customFormat="1" x14ac:dyDescent="0.2">
      <c r="B4" s="4" t="s">
        <v>43</v>
      </c>
      <c r="K4" s="4"/>
      <c r="L4" s="4"/>
      <c r="M4" s="36"/>
    </row>
    <row r="5" spans="1:13" s="34" customFormat="1" x14ac:dyDescent="0.2">
      <c r="B5" s="4" t="s">
        <v>44</v>
      </c>
      <c r="K5" s="4"/>
      <c r="L5" s="4"/>
      <c r="M5" s="36"/>
    </row>
    <row r="6" spans="1:13" s="34" customFormat="1" x14ac:dyDescent="0.2">
      <c r="B6" s="4" t="s">
        <v>90</v>
      </c>
      <c r="K6" s="4"/>
      <c r="L6" s="4"/>
      <c r="M6" s="36"/>
    </row>
    <row r="7" spans="1:13" s="34" customFormat="1" ht="14.25" x14ac:dyDescent="0.2">
      <c r="B7" s="4" t="s">
        <v>46</v>
      </c>
      <c r="K7" s="4"/>
      <c r="L7" s="4"/>
      <c r="M7" s="36"/>
    </row>
    <row r="8" spans="1:13" x14ac:dyDescent="0.2">
      <c r="B8" s="37"/>
      <c r="C8" s="37"/>
      <c r="D8" s="37"/>
      <c r="E8" s="37"/>
      <c r="F8" s="37"/>
      <c r="G8" s="37"/>
      <c r="H8" s="37"/>
      <c r="I8" s="37"/>
      <c r="J8" s="37"/>
      <c r="L8" s="4"/>
      <c r="M8" s="38"/>
    </row>
    <row r="9" spans="1:13" x14ac:dyDescent="0.2">
      <c r="M9" s="38"/>
    </row>
    <row r="10" spans="1:13" s="9" customFormat="1" ht="18" customHeight="1" x14ac:dyDescent="0.2">
      <c r="A10"/>
      <c r="B10" s="39" t="s">
        <v>47</v>
      </c>
      <c r="C10" s="82" t="s">
        <v>48</v>
      </c>
      <c r="D10" s="82"/>
      <c r="E10" s="82" t="s">
        <v>49</v>
      </c>
      <c r="F10" s="82"/>
      <c r="G10" s="82" t="s">
        <v>50</v>
      </c>
      <c r="H10" s="82"/>
      <c r="I10" s="82" t="s">
        <v>51</v>
      </c>
      <c r="J10" s="82"/>
      <c r="K10" s="82" t="s">
        <v>52</v>
      </c>
      <c r="L10" s="82"/>
      <c r="M10" s="40"/>
    </row>
    <row r="11" spans="1:13" s="9" customFormat="1" ht="18" customHeight="1" x14ac:dyDescent="0.2">
      <c r="A11"/>
      <c r="B11" s="41" t="s">
        <v>59</v>
      </c>
      <c r="C11" s="40" t="s">
        <v>54</v>
      </c>
      <c r="D11" s="40" t="s">
        <v>55</v>
      </c>
      <c r="E11" s="40" t="s">
        <v>54</v>
      </c>
      <c r="F11" s="40" t="s">
        <v>55</v>
      </c>
      <c r="G11" s="40" t="s">
        <v>54</v>
      </c>
      <c r="H11" s="40" t="s">
        <v>55</v>
      </c>
      <c r="I11" s="40" t="s">
        <v>54</v>
      </c>
      <c r="J11" s="40" t="s">
        <v>55</v>
      </c>
      <c r="K11" s="40" t="s">
        <v>54</v>
      </c>
      <c r="L11" s="40" t="s">
        <v>55</v>
      </c>
      <c r="M11" s="40"/>
    </row>
    <row r="12" spans="1:13" ht="3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L12" s="4"/>
      <c r="M12" s="38"/>
    </row>
    <row r="13" spans="1:13" s="9" customFormat="1" ht="12" customHeight="1" x14ac:dyDescent="0.2">
      <c r="A13"/>
      <c r="B13" s="62">
        <v>2019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0"/>
    </row>
    <row r="14" spans="1:13" x14ac:dyDescent="0.2">
      <c r="B14" s="47" t="s">
        <v>60</v>
      </c>
      <c r="C14" s="48">
        <v>2804</v>
      </c>
      <c r="D14" s="48">
        <v>420.59999999999997</v>
      </c>
      <c r="E14" s="48">
        <v>788</v>
      </c>
      <c r="F14" s="48">
        <v>118.19999999999999</v>
      </c>
      <c r="G14" s="48">
        <v>2086</v>
      </c>
      <c r="H14" s="48">
        <v>312.89999999999998</v>
      </c>
      <c r="I14" s="48">
        <v>0</v>
      </c>
      <c r="J14" s="48">
        <v>0</v>
      </c>
      <c r="K14" s="49">
        <v>5678</v>
      </c>
      <c r="L14" s="49">
        <v>851.69999999999993</v>
      </c>
      <c r="M14" s="46"/>
    </row>
    <row r="15" spans="1:13" x14ac:dyDescent="0.2">
      <c r="B15" s="47" t="s">
        <v>61</v>
      </c>
      <c r="C15" s="48">
        <v>3364</v>
      </c>
      <c r="D15" s="48">
        <v>504.59999999999997</v>
      </c>
      <c r="E15" s="48">
        <v>866</v>
      </c>
      <c r="F15" s="48">
        <v>129.9</v>
      </c>
      <c r="G15" s="48">
        <v>2196.5</v>
      </c>
      <c r="H15" s="48">
        <v>329.47499999999997</v>
      </c>
      <c r="I15" s="48">
        <v>0</v>
      </c>
      <c r="J15" s="48">
        <v>0</v>
      </c>
      <c r="K15" s="49">
        <v>6426.5</v>
      </c>
      <c r="L15" s="49">
        <v>963.97499999999991</v>
      </c>
      <c r="M15" s="46"/>
    </row>
    <row r="16" spans="1:13" x14ac:dyDescent="0.2">
      <c r="B16" s="47" t="s">
        <v>62</v>
      </c>
      <c r="C16" s="48">
        <v>3845</v>
      </c>
      <c r="D16" s="48">
        <v>576.75</v>
      </c>
      <c r="E16" s="48">
        <v>1186</v>
      </c>
      <c r="F16" s="48">
        <v>177.9</v>
      </c>
      <c r="G16" s="48">
        <v>2740.5</v>
      </c>
      <c r="H16" s="48">
        <v>411.07499999999999</v>
      </c>
      <c r="I16" s="48">
        <v>0</v>
      </c>
      <c r="J16" s="48">
        <v>0</v>
      </c>
      <c r="K16" s="49">
        <v>7771.5</v>
      </c>
      <c r="L16" s="49">
        <v>1165.7249999999999</v>
      </c>
      <c r="M16" s="46"/>
    </row>
    <row r="17" spans="1:13" x14ac:dyDescent="0.2">
      <c r="B17" s="47" t="s">
        <v>63</v>
      </c>
      <c r="C17" s="48">
        <v>3795</v>
      </c>
      <c r="D17" s="48">
        <v>569.25</v>
      </c>
      <c r="E17" s="48">
        <v>913</v>
      </c>
      <c r="F17" s="48">
        <v>136.94999999999999</v>
      </c>
      <c r="G17" s="48">
        <v>2210.5</v>
      </c>
      <c r="H17" s="48">
        <v>331.57499999999999</v>
      </c>
      <c r="I17" s="48">
        <v>0</v>
      </c>
      <c r="J17" s="48">
        <v>0</v>
      </c>
      <c r="K17" s="49">
        <v>6918.5</v>
      </c>
      <c r="L17" s="49">
        <v>1037.7750000000001</v>
      </c>
      <c r="M17" s="46"/>
    </row>
    <row r="18" spans="1:13" x14ac:dyDescent="0.2">
      <c r="B18" s="47" t="s">
        <v>64</v>
      </c>
      <c r="C18" s="48">
        <v>3648.7</v>
      </c>
      <c r="D18" s="48">
        <v>547.30499999999995</v>
      </c>
      <c r="E18" s="48">
        <v>1094.7</v>
      </c>
      <c r="F18" s="48">
        <v>164.20500000000001</v>
      </c>
      <c r="G18" s="48">
        <v>2455.6999999999998</v>
      </c>
      <c r="H18" s="48">
        <v>368.35499999999996</v>
      </c>
      <c r="I18" s="48">
        <v>0</v>
      </c>
      <c r="J18" s="48">
        <v>0</v>
      </c>
      <c r="K18" s="49">
        <v>7199.0999999999995</v>
      </c>
      <c r="L18" s="49">
        <v>1079.8649999999998</v>
      </c>
      <c r="M18" s="46"/>
    </row>
    <row r="19" spans="1:13" x14ac:dyDescent="0.2">
      <c r="B19" s="47" t="s">
        <v>65</v>
      </c>
      <c r="C19" s="48">
        <v>3129.5</v>
      </c>
      <c r="D19" s="48">
        <v>469.42499999999995</v>
      </c>
      <c r="E19" s="48">
        <v>699</v>
      </c>
      <c r="F19" s="48">
        <v>104.85</v>
      </c>
      <c r="G19" s="48">
        <v>2087.5</v>
      </c>
      <c r="H19" s="48">
        <v>313.125</v>
      </c>
      <c r="I19" s="48">
        <v>0</v>
      </c>
      <c r="J19" s="48">
        <v>0</v>
      </c>
      <c r="K19" s="49">
        <v>5916</v>
      </c>
      <c r="L19" s="49">
        <v>887.4</v>
      </c>
      <c r="M19" s="46"/>
    </row>
    <row r="20" spans="1:13" x14ac:dyDescent="0.2">
      <c r="B20" s="47" t="s">
        <v>66</v>
      </c>
      <c r="C20" s="48">
        <v>3700</v>
      </c>
      <c r="D20" s="48">
        <v>555</v>
      </c>
      <c r="E20" s="48">
        <v>1074</v>
      </c>
      <c r="F20" s="48">
        <v>161.1</v>
      </c>
      <c r="G20" s="48">
        <v>2773</v>
      </c>
      <c r="H20" s="48">
        <v>415.95</v>
      </c>
      <c r="I20" s="48">
        <v>2</v>
      </c>
      <c r="J20" s="48">
        <v>0.3</v>
      </c>
      <c r="K20" s="49">
        <v>7549</v>
      </c>
      <c r="L20" s="49">
        <v>1132.3499999999999</v>
      </c>
      <c r="M20" s="46"/>
    </row>
    <row r="21" spans="1:13" x14ac:dyDescent="0.2">
      <c r="B21" s="47" t="s">
        <v>67</v>
      </c>
      <c r="C21" s="48">
        <v>3218.5</v>
      </c>
      <c r="D21" s="48">
        <v>482.77499999999998</v>
      </c>
      <c r="E21" s="48">
        <v>937</v>
      </c>
      <c r="F21" s="48">
        <v>140.54999999999998</v>
      </c>
      <c r="G21" s="48">
        <v>2123</v>
      </c>
      <c r="H21" s="48">
        <v>318.45</v>
      </c>
      <c r="I21" s="48">
        <v>0</v>
      </c>
      <c r="J21" s="48">
        <v>0</v>
      </c>
      <c r="K21" s="49">
        <v>6278.5</v>
      </c>
      <c r="L21" s="49">
        <v>941.77499999999998</v>
      </c>
      <c r="M21" s="46"/>
    </row>
    <row r="22" spans="1:13" x14ac:dyDescent="0.2">
      <c r="B22" s="47" t="s">
        <v>68</v>
      </c>
      <c r="C22" s="48">
        <v>2386.5</v>
      </c>
      <c r="D22" s="48">
        <v>357.97499999999997</v>
      </c>
      <c r="E22" s="48">
        <v>1430</v>
      </c>
      <c r="F22" s="48">
        <v>214.5</v>
      </c>
      <c r="G22" s="48">
        <v>2695</v>
      </c>
      <c r="H22" s="48">
        <v>404.25</v>
      </c>
      <c r="I22" s="48">
        <v>0</v>
      </c>
      <c r="J22" s="48">
        <v>0</v>
      </c>
      <c r="K22" s="49">
        <v>6511.5</v>
      </c>
      <c r="L22" s="49">
        <v>976.72499999999991</v>
      </c>
      <c r="M22" s="46"/>
    </row>
    <row r="23" spans="1:13" x14ac:dyDescent="0.2">
      <c r="B23" s="47" t="s">
        <v>69</v>
      </c>
      <c r="C23" s="48">
        <v>6288</v>
      </c>
      <c r="D23" s="48">
        <v>943.19999999999993</v>
      </c>
      <c r="E23" s="48">
        <v>1699</v>
      </c>
      <c r="F23" s="48">
        <v>254.85</v>
      </c>
      <c r="G23" s="48">
        <v>2401.5</v>
      </c>
      <c r="H23" s="48">
        <v>360.22499999999997</v>
      </c>
      <c r="I23" s="48">
        <v>0</v>
      </c>
      <c r="J23" s="48">
        <v>0</v>
      </c>
      <c r="K23" s="49">
        <v>10388.5</v>
      </c>
      <c r="L23" s="49">
        <v>1558.2749999999999</v>
      </c>
      <c r="M23" s="46"/>
    </row>
    <row r="24" spans="1:13" s="50" customFormat="1" x14ac:dyDescent="0.2">
      <c r="A24"/>
      <c r="B24" s="47" t="s">
        <v>70</v>
      </c>
      <c r="C24" s="48">
        <v>3132</v>
      </c>
      <c r="D24" s="48">
        <v>469.79999999999995</v>
      </c>
      <c r="E24" s="48">
        <v>1080</v>
      </c>
      <c r="F24" s="48">
        <v>162</v>
      </c>
      <c r="G24" s="48">
        <v>2181</v>
      </c>
      <c r="H24" s="48">
        <v>327.14999999999998</v>
      </c>
      <c r="I24" s="48">
        <v>0</v>
      </c>
      <c r="J24" s="48">
        <v>0</v>
      </c>
      <c r="K24" s="49">
        <v>6393</v>
      </c>
      <c r="L24" s="49">
        <v>958.94999999999993</v>
      </c>
      <c r="M24" s="46"/>
    </row>
    <row r="25" spans="1:13" s="50" customFormat="1" x14ac:dyDescent="0.2">
      <c r="A25"/>
      <c r="B25" s="47" t="s">
        <v>91</v>
      </c>
      <c r="C25" s="48">
        <v>2693</v>
      </c>
      <c r="D25" s="48">
        <v>403.95</v>
      </c>
      <c r="E25" s="48">
        <v>715</v>
      </c>
      <c r="F25" s="48">
        <v>107.25</v>
      </c>
      <c r="G25" s="48">
        <v>1530</v>
      </c>
      <c r="H25" s="48">
        <v>229.5</v>
      </c>
      <c r="I25" s="48">
        <v>0</v>
      </c>
      <c r="J25" s="48">
        <v>0</v>
      </c>
      <c r="K25" s="49">
        <v>4938</v>
      </c>
      <c r="L25" s="49">
        <v>740.7</v>
      </c>
      <c r="M25" s="46"/>
    </row>
    <row r="26" spans="1:13" s="50" customFormat="1" x14ac:dyDescent="0.2">
      <c r="A26"/>
      <c r="B26" s="64" t="s">
        <v>52</v>
      </c>
      <c r="C26" s="49">
        <v>42004.2</v>
      </c>
      <c r="D26" s="49">
        <v>6300.6299999999992</v>
      </c>
      <c r="E26" s="49">
        <v>12481.7</v>
      </c>
      <c r="F26" s="49">
        <v>1872.2550000000001</v>
      </c>
      <c r="G26" s="49">
        <v>27480.2</v>
      </c>
      <c r="H26" s="49">
        <v>4122.03</v>
      </c>
      <c r="I26" s="49">
        <v>2</v>
      </c>
      <c r="J26" s="49">
        <v>0.3</v>
      </c>
      <c r="K26" s="49">
        <v>81968.100000000006</v>
      </c>
      <c r="L26" s="49">
        <v>12295.215</v>
      </c>
      <c r="M26" s="46"/>
    </row>
    <row r="27" spans="1:13" s="50" customFormat="1" x14ac:dyDescent="0.2">
      <c r="A27"/>
      <c r="B27" s="65"/>
      <c r="C27" s="46"/>
      <c r="D27" s="46"/>
      <c r="E27" s="46"/>
      <c r="F27" s="46"/>
      <c r="G27" s="46"/>
      <c r="H27" s="46"/>
      <c r="I27" s="46"/>
      <c r="J27" s="46"/>
      <c r="K27" s="66"/>
      <c r="L27" s="66"/>
      <c r="M27" s="46"/>
    </row>
    <row r="28" spans="1:13" ht="14.25" customHeight="1" x14ac:dyDescent="0.2">
      <c r="B28" s="62">
        <v>2020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/>
    </row>
    <row r="29" spans="1:13" s="46" customFormat="1" ht="3" customHeight="1" x14ac:dyDescent="0.2">
      <c r="K29" s="66"/>
      <c r="L29" s="66"/>
    </row>
    <row r="30" spans="1:13" s="46" customFormat="1" ht="11.25" x14ac:dyDescent="0.2">
      <c r="B30" s="47" t="s">
        <v>60</v>
      </c>
      <c r="C30" s="48">
        <v>3391</v>
      </c>
      <c r="D30" s="48">
        <v>508.65</v>
      </c>
      <c r="E30" s="48">
        <v>960</v>
      </c>
      <c r="F30" s="48">
        <v>144</v>
      </c>
      <c r="G30" s="48">
        <v>1884</v>
      </c>
      <c r="H30" s="48">
        <v>282.59999999999997</v>
      </c>
      <c r="I30" s="48">
        <v>0</v>
      </c>
      <c r="J30" s="48">
        <v>0</v>
      </c>
      <c r="K30" s="49">
        <v>6235</v>
      </c>
      <c r="L30" s="49">
        <v>935.25</v>
      </c>
    </row>
    <row r="31" spans="1:13" s="46" customFormat="1" ht="11.25" x14ac:dyDescent="0.2">
      <c r="B31" s="47" t="s">
        <v>61</v>
      </c>
      <c r="C31" s="48">
        <v>2904</v>
      </c>
      <c r="D31" s="48">
        <v>435.59999999999997</v>
      </c>
      <c r="E31" s="48">
        <v>929</v>
      </c>
      <c r="F31" s="48">
        <v>139.35</v>
      </c>
      <c r="G31" s="48">
        <v>1688</v>
      </c>
      <c r="H31" s="48">
        <v>253.2</v>
      </c>
      <c r="I31" s="48">
        <v>0</v>
      </c>
      <c r="J31" s="48">
        <v>0</v>
      </c>
      <c r="K31" s="49">
        <v>5521</v>
      </c>
      <c r="L31" s="49">
        <v>828.14999999999986</v>
      </c>
    </row>
    <row r="32" spans="1:13" s="46" customFormat="1" ht="11.25" x14ac:dyDescent="0.2">
      <c r="B32" s="47" t="s">
        <v>62</v>
      </c>
      <c r="C32" s="48">
        <v>2541</v>
      </c>
      <c r="D32" s="48">
        <v>381.15</v>
      </c>
      <c r="E32" s="48">
        <v>840</v>
      </c>
      <c r="F32" s="48">
        <v>126</v>
      </c>
      <c r="G32" s="48">
        <v>1790</v>
      </c>
      <c r="H32" s="48">
        <v>268.5</v>
      </c>
      <c r="I32" s="48">
        <v>2</v>
      </c>
      <c r="J32" s="48">
        <v>0.3</v>
      </c>
      <c r="K32" s="49">
        <v>5173</v>
      </c>
      <c r="L32" s="49">
        <v>775.94999999999993</v>
      </c>
    </row>
    <row r="33" spans="2:13" s="46" customFormat="1" ht="11.25" x14ac:dyDescent="0.2">
      <c r="B33" s="47" t="s">
        <v>63</v>
      </c>
      <c r="C33" s="48">
        <v>2053</v>
      </c>
      <c r="D33" s="48">
        <v>307.95</v>
      </c>
      <c r="E33" s="48">
        <v>860</v>
      </c>
      <c r="F33" s="48">
        <v>129</v>
      </c>
      <c r="G33" s="48">
        <v>1770</v>
      </c>
      <c r="H33" s="48">
        <v>265.5</v>
      </c>
      <c r="I33" s="48">
        <v>0</v>
      </c>
      <c r="J33" s="48">
        <v>0</v>
      </c>
      <c r="K33" s="49">
        <v>4683</v>
      </c>
      <c r="L33" s="49">
        <v>702.45</v>
      </c>
    </row>
    <row r="34" spans="2:13" s="46" customFormat="1" ht="11.25" x14ac:dyDescent="0.2">
      <c r="B34" s="47" t="s">
        <v>64</v>
      </c>
      <c r="C34" s="48">
        <v>1951</v>
      </c>
      <c r="D34" s="48">
        <v>292.64999999999998</v>
      </c>
      <c r="E34" s="48">
        <v>1124</v>
      </c>
      <c r="F34" s="48">
        <v>168.6</v>
      </c>
      <c r="G34" s="48">
        <v>1602</v>
      </c>
      <c r="H34" s="48">
        <v>240.29999999999998</v>
      </c>
      <c r="I34" s="48">
        <v>0</v>
      </c>
      <c r="J34" s="48">
        <v>0</v>
      </c>
      <c r="K34" s="49">
        <v>4677</v>
      </c>
      <c r="L34" s="49">
        <v>701.55</v>
      </c>
    </row>
    <row r="35" spans="2:13" x14ac:dyDescent="0.2">
      <c r="B35" s="47" t="s">
        <v>65</v>
      </c>
      <c r="C35" s="48">
        <v>1552</v>
      </c>
      <c r="D35" s="48">
        <v>232.79999999999998</v>
      </c>
      <c r="E35" s="48">
        <v>820</v>
      </c>
      <c r="F35" s="48">
        <v>123</v>
      </c>
      <c r="G35" s="48">
        <v>1538.5</v>
      </c>
      <c r="H35" s="48">
        <v>230.77499999999998</v>
      </c>
      <c r="I35" s="48">
        <v>0</v>
      </c>
      <c r="J35" s="48">
        <v>0</v>
      </c>
      <c r="K35" s="49">
        <v>3910.5</v>
      </c>
      <c r="L35" s="49">
        <v>586.57499999999993</v>
      </c>
    </row>
    <row r="36" spans="2:13" x14ac:dyDescent="0.2">
      <c r="B36" s="47" t="s">
        <v>66</v>
      </c>
      <c r="C36" s="48">
        <v>2040</v>
      </c>
      <c r="D36" s="48">
        <v>306</v>
      </c>
      <c r="E36" s="48">
        <v>1016</v>
      </c>
      <c r="F36" s="48">
        <v>152.4</v>
      </c>
      <c r="G36" s="48">
        <v>2052</v>
      </c>
      <c r="H36" s="48">
        <v>307.8</v>
      </c>
      <c r="I36" s="48">
        <v>4</v>
      </c>
      <c r="J36" s="48">
        <v>0.6</v>
      </c>
      <c r="K36" s="49">
        <v>5112</v>
      </c>
      <c r="L36" s="49">
        <v>766.80000000000007</v>
      </c>
    </row>
    <row r="37" spans="2:13" x14ac:dyDescent="0.2">
      <c r="B37" s="47" t="s">
        <v>67</v>
      </c>
      <c r="C37" s="48">
        <v>1999</v>
      </c>
      <c r="D37" s="48">
        <v>299.84999999999997</v>
      </c>
      <c r="E37" s="48">
        <v>813</v>
      </c>
      <c r="F37" s="48">
        <v>121.94999999999999</v>
      </c>
      <c r="G37" s="48">
        <v>1483</v>
      </c>
      <c r="H37" s="48">
        <v>222.45</v>
      </c>
      <c r="I37" s="48">
        <v>0</v>
      </c>
      <c r="J37" s="48">
        <v>0</v>
      </c>
      <c r="K37" s="49">
        <v>4295</v>
      </c>
      <c r="L37" s="49">
        <v>644.25</v>
      </c>
    </row>
    <row r="38" spans="2:13" x14ac:dyDescent="0.2">
      <c r="B38" s="47" t="s">
        <v>68</v>
      </c>
      <c r="C38" s="48">
        <v>1526</v>
      </c>
      <c r="D38" s="48">
        <v>228.9</v>
      </c>
      <c r="E38" s="48">
        <v>484</v>
      </c>
      <c r="F38" s="48">
        <v>72.599999999999994</v>
      </c>
      <c r="G38" s="48">
        <v>926</v>
      </c>
      <c r="H38" s="48">
        <v>138.9</v>
      </c>
      <c r="I38" s="48">
        <v>0</v>
      </c>
      <c r="J38" s="48">
        <v>0</v>
      </c>
      <c r="K38" s="49">
        <v>2936</v>
      </c>
      <c r="L38" s="49">
        <v>440.4</v>
      </c>
    </row>
    <row r="39" spans="2:13" x14ac:dyDescent="0.2">
      <c r="B39" s="47" t="s">
        <v>69</v>
      </c>
      <c r="C39" s="48">
        <v>2676.5</v>
      </c>
      <c r="D39" s="48">
        <v>401.47499999999997</v>
      </c>
      <c r="E39" s="48">
        <v>1007</v>
      </c>
      <c r="F39" s="48">
        <v>151.04999999999998</v>
      </c>
      <c r="G39" s="48">
        <v>1607.5</v>
      </c>
      <c r="H39" s="48">
        <v>241.125</v>
      </c>
      <c r="I39" s="48">
        <v>0</v>
      </c>
      <c r="J39" s="48">
        <v>0</v>
      </c>
      <c r="K39" s="49">
        <v>5291</v>
      </c>
      <c r="L39" s="49">
        <v>793.65</v>
      </c>
    </row>
    <row r="40" spans="2:13" x14ac:dyDescent="0.2">
      <c r="B40" s="47" t="s">
        <v>70</v>
      </c>
      <c r="C40" s="48">
        <v>2213.5</v>
      </c>
      <c r="D40" s="48">
        <v>332.02499999999998</v>
      </c>
      <c r="E40" s="48">
        <v>1086</v>
      </c>
      <c r="F40" s="48">
        <v>162.9</v>
      </c>
      <c r="G40" s="48">
        <v>1367</v>
      </c>
      <c r="H40" s="48">
        <v>205.04999999999998</v>
      </c>
      <c r="I40" s="48">
        <v>0</v>
      </c>
      <c r="J40" s="48">
        <v>0</v>
      </c>
      <c r="K40" s="49">
        <v>4666.5</v>
      </c>
      <c r="L40" s="49">
        <v>699.97499999999991</v>
      </c>
    </row>
    <row r="41" spans="2:13" x14ac:dyDescent="0.2">
      <c r="B41" s="47" t="s">
        <v>71</v>
      </c>
      <c r="C41" s="48">
        <v>2848</v>
      </c>
      <c r="D41" s="48">
        <v>427.2</v>
      </c>
      <c r="E41" s="48">
        <v>890</v>
      </c>
      <c r="F41" s="48">
        <v>133.5</v>
      </c>
      <c r="G41" s="48">
        <v>1647.5</v>
      </c>
      <c r="H41" s="48">
        <v>247.125</v>
      </c>
      <c r="I41" s="48">
        <v>0</v>
      </c>
      <c r="J41" s="48">
        <v>0</v>
      </c>
      <c r="K41" s="49">
        <v>5385.5</v>
      </c>
      <c r="L41" s="49">
        <v>807.82500000000005</v>
      </c>
    </row>
    <row r="42" spans="2:13" x14ac:dyDescent="0.2">
      <c r="B42" s="64" t="s">
        <v>52</v>
      </c>
      <c r="C42" s="49">
        <v>27695</v>
      </c>
      <c r="D42" s="49">
        <v>4154.25</v>
      </c>
      <c r="E42" s="49">
        <v>10829</v>
      </c>
      <c r="F42" s="49">
        <v>1624.35</v>
      </c>
      <c r="G42" s="49">
        <v>19355.5</v>
      </c>
      <c r="H42" s="49">
        <v>2903.3250000000003</v>
      </c>
      <c r="I42" s="49">
        <v>6</v>
      </c>
      <c r="J42" s="49">
        <v>0.89999999999999991</v>
      </c>
      <c r="K42" s="49">
        <v>57885.5</v>
      </c>
      <c r="L42" s="49">
        <v>8682.8250000000007</v>
      </c>
    </row>
    <row r="43" spans="2:13" s="69" customForma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66"/>
      <c r="L43" s="68"/>
      <c r="M43" s="61"/>
    </row>
    <row r="44" spans="2:13" s="69" customFormat="1" x14ac:dyDescent="0.2">
      <c r="B44" s="62">
        <v>2021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1"/>
    </row>
    <row r="45" spans="2:13" s="69" customFormat="1" ht="3.75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66"/>
      <c r="L45" s="66"/>
      <c r="M45" s="61"/>
    </row>
    <row r="46" spans="2:13" s="69" customFormat="1" x14ac:dyDescent="0.2">
      <c r="B46" s="47" t="s">
        <v>60</v>
      </c>
      <c r="C46" s="48">
        <v>2886</v>
      </c>
      <c r="D46" s="48">
        <v>432.9</v>
      </c>
      <c r="E46" s="48">
        <v>995.5</v>
      </c>
      <c r="F46" s="48">
        <v>149.32499999999999</v>
      </c>
      <c r="G46" s="48">
        <v>1617</v>
      </c>
      <c r="H46" s="48">
        <v>242.54999999999998</v>
      </c>
      <c r="I46" s="48">
        <v>34</v>
      </c>
      <c r="J46" s="48">
        <v>5.0999999999999996</v>
      </c>
      <c r="K46" s="49">
        <v>5532.5</v>
      </c>
      <c r="L46" s="49">
        <v>829.87499999999989</v>
      </c>
      <c r="M46" s="61"/>
    </row>
    <row r="47" spans="2:13" s="69" customFormat="1" x14ac:dyDescent="0.2">
      <c r="B47" s="47" t="s">
        <v>61</v>
      </c>
      <c r="C47" s="48">
        <v>2687.5</v>
      </c>
      <c r="D47" s="48">
        <v>403.125</v>
      </c>
      <c r="E47" s="48">
        <v>918</v>
      </c>
      <c r="F47" s="48">
        <v>137.69999999999999</v>
      </c>
      <c r="G47" s="48">
        <v>1558.5</v>
      </c>
      <c r="H47" s="48">
        <v>233.77499999999998</v>
      </c>
      <c r="I47" s="48">
        <v>1</v>
      </c>
      <c r="J47" s="48">
        <v>0.15</v>
      </c>
      <c r="K47" s="49">
        <v>5165</v>
      </c>
      <c r="L47" s="49">
        <v>774.75</v>
      </c>
      <c r="M47" s="61"/>
    </row>
    <row r="48" spans="2:13" s="69" customFormat="1" x14ac:dyDescent="0.2">
      <c r="B48" s="47" t="s">
        <v>62</v>
      </c>
      <c r="C48" s="48">
        <v>3184</v>
      </c>
      <c r="D48" s="48">
        <v>477.59999999999997</v>
      </c>
      <c r="E48" s="48">
        <v>902</v>
      </c>
      <c r="F48" s="48">
        <v>135.29999999999998</v>
      </c>
      <c r="G48" s="48">
        <v>1921</v>
      </c>
      <c r="H48" s="48">
        <v>288.14999999999998</v>
      </c>
      <c r="I48" s="48">
        <v>0</v>
      </c>
      <c r="J48" s="48">
        <v>0</v>
      </c>
      <c r="K48" s="49">
        <v>6007</v>
      </c>
      <c r="L48" s="49">
        <v>901.05</v>
      </c>
      <c r="M48" s="61"/>
    </row>
    <row r="49" spans="2:13" s="69" customFormat="1" x14ac:dyDescent="0.2">
      <c r="B49" s="47" t="s">
        <v>63</v>
      </c>
      <c r="C49" s="48">
        <v>2888</v>
      </c>
      <c r="D49" s="48">
        <v>433.2</v>
      </c>
      <c r="E49" s="48">
        <v>850</v>
      </c>
      <c r="F49" s="48">
        <v>127.5</v>
      </c>
      <c r="G49" s="48">
        <v>1600.5</v>
      </c>
      <c r="H49" s="48">
        <v>240.07499999999999</v>
      </c>
      <c r="I49" s="48">
        <v>0</v>
      </c>
      <c r="J49" s="48">
        <v>0</v>
      </c>
      <c r="K49" s="49">
        <v>5338.5</v>
      </c>
      <c r="L49" s="49">
        <v>800.77500000000009</v>
      </c>
      <c r="M49" s="61"/>
    </row>
    <row r="50" spans="2:13" s="69" customFormat="1" x14ac:dyDescent="0.2">
      <c r="B50" s="47" t="s">
        <v>64</v>
      </c>
      <c r="C50" s="48">
        <v>2316</v>
      </c>
      <c r="D50" s="48">
        <v>347.4</v>
      </c>
      <c r="E50" s="48">
        <v>898</v>
      </c>
      <c r="F50" s="48">
        <v>134.69999999999999</v>
      </c>
      <c r="G50" s="48">
        <v>1737.5</v>
      </c>
      <c r="H50" s="48">
        <v>260.625</v>
      </c>
      <c r="I50" s="48">
        <v>1</v>
      </c>
      <c r="J50" s="48">
        <v>0.15</v>
      </c>
      <c r="K50" s="49">
        <v>4952.5</v>
      </c>
      <c r="L50" s="49">
        <v>742.87499999999989</v>
      </c>
      <c r="M50" s="61"/>
    </row>
    <row r="51" spans="2:13" s="69" customFormat="1" x14ac:dyDescent="0.2">
      <c r="B51" s="47" t="s">
        <v>65</v>
      </c>
      <c r="C51" s="48">
        <v>2282</v>
      </c>
      <c r="D51" s="48">
        <v>342.3</v>
      </c>
      <c r="E51" s="48">
        <v>1344.5</v>
      </c>
      <c r="F51" s="48">
        <v>201.67499999999998</v>
      </c>
      <c r="G51" s="48">
        <v>1942</v>
      </c>
      <c r="H51" s="48">
        <v>291.3</v>
      </c>
      <c r="I51" s="48">
        <v>0</v>
      </c>
      <c r="J51" s="48">
        <v>0</v>
      </c>
      <c r="K51" s="49">
        <v>5568.5</v>
      </c>
      <c r="L51" s="49">
        <v>835.27500000000009</v>
      </c>
      <c r="M51" s="61"/>
    </row>
    <row r="52" spans="2:13" s="69" customFormat="1" x14ac:dyDescent="0.2">
      <c r="B52" s="47" t="s">
        <v>66</v>
      </c>
      <c r="C52" s="48">
        <v>3051</v>
      </c>
      <c r="D52" s="48">
        <v>457.65</v>
      </c>
      <c r="E52" s="48">
        <v>1164</v>
      </c>
      <c r="F52" s="48">
        <v>174.6</v>
      </c>
      <c r="G52" s="48">
        <v>2369</v>
      </c>
      <c r="H52" s="48">
        <v>355.34999999999997</v>
      </c>
      <c r="I52" s="48">
        <v>0</v>
      </c>
      <c r="J52" s="48">
        <v>0</v>
      </c>
      <c r="K52" s="49">
        <v>6584</v>
      </c>
      <c r="L52" s="49">
        <v>987.59999999999991</v>
      </c>
      <c r="M52" s="61"/>
    </row>
    <row r="53" spans="2:13" s="69" customFormat="1" x14ac:dyDescent="0.2">
      <c r="B53" s="47" t="s">
        <v>67</v>
      </c>
      <c r="C53" s="48">
        <v>2788</v>
      </c>
      <c r="D53" s="48">
        <v>418.2</v>
      </c>
      <c r="E53" s="48">
        <v>1313</v>
      </c>
      <c r="F53" s="48">
        <v>196.95</v>
      </c>
      <c r="G53" s="48">
        <v>2242</v>
      </c>
      <c r="H53" s="48">
        <v>336.3</v>
      </c>
      <c r="I53" s="48">
        <v>0</v>
      </c>
      <c r="J53" s="48">
        <v>0</v>
      </c>
      <c r="K53" s="49">
        <v>6343</v>
      </c>
      <c r="L53" s="49">
        <v>951.45</v>
      </c>
      <c r="M53" s="61"/>
    </row>
    <row r="54" spans="2:13" s="69" customFormat="1" x14ac:dyDescent="0.2">
      <c r="B54" s="47" t="s">
        <v>68</v>
      </c>
      <c r="C54" s="48">
        <v>2397</v>
      </c>
      <c r="D54" s="48">
        <v>359.55</v>
      </c>
      <c r="E54" s="48">
        <v>2038</v>
      </c>
      <c r="F54" s="48">
        <v>305.7</v>
      </c>
      <c r="G54" s="48">
        <v>3182</v>
      </c>
      <c r="H54" s="48">
        <v>477.29999999999995</v>
      </c>
      <c r="I54" s="48">
        <v>0</v>
      </c>
      <c r="J54" s="48">
        <v>0</v>
      </c>
      <c r="K54" s="49">
        <v>7617</v>
      </c>
      <c r="L54" s="49">
        <v>1142.55</v>
      </c>
      <c r="M54" s="61"/>
    </row>
    <row r="55" spans="2:13" s="69" customFormat="1" x14ac:dyDescent="0.2">
      <c r="B55" s="47" t="s">
        <v>69</v>
      </c>
      <c r="C55" s="73">
        <v>2535</v>
      </c>
      <c r="D55" s="48">
        <v>380.25</v>
      </c>
      <c r="E55" s="48">
        <v>1680</v>
      </c>
      <c r="F55" s="48">
        <v>252</v>
      </c>
      <c r="G55" s="48">
        <v>2125</v>
      </c>
      <c r="H55" s="48">
        <v>318.75</v>
      </c>
      <c r="I55" s="48">
        <v>0</v>
      </c>
      <c r="J55" s="48">
        <v>0</v>
      </c>
      <c r="K55" s="49">
        <v>6340</v>
      </c>
      <c r="L55" s="49">
        <v>951</v>
      </c>
      <c r="M55" s="61"/>
    </row>
    <row r="56" spans="2:13" x14ac:dyDescent="0.2">
      <c r="B56" s="47" t="s">
        <v>70</v>
      </c>
      <c r="C56" s="73">
        <v>2290</v>
      </c>
      <c r="D56" s="48">
        <v>343.5</v>
      </c>
      <c r="E56" s="48">
        <v>1107</v>
      </c>
      <c r="F56" s="48">
        <v>166.04999999999998</v>
      </c>
      <c r="G56" s="48">
        <v>1979</v>
      </c>
      <c r="H56" s="48">
        <v>296.84999999999997</v>
      </c>
      <c r="I56" s="48">
        <v>0</v>
      </c>
      <c r="J56" s="48">
        <v>0</v>
      </c>
      <c r="K56" s="49">
        <v>5376</v>
      </c>
      <c r="L56" s="49">
        <v>806.39999999999986</v>
      </c>
    </row>
    <row r="57" spans="2:13" x14ac:dyDescent="0.2">
      <c r="B57" s="47" t="s">
        <v>71</v>
      </c>
      <c r="C57" s="73">
        <v>2475</v>
      </c>
      <c r="D57" s="48">
        <v>371.25</v>
      </c>
      <c r="E57" s="48">
        <v>1043</v>
      </c>
      <c r="F57" s="48">
        <v>156.44999999999999</v>
      </c>
      <c r="G57" s="48">
        <v>1899.5</v>
      </c>
      <c r="H57" s="48">
        <v>284.92500000000001</v>
      </c>
      <c r="I57" s="48">
        <v>0</v>
      </c>
      <c r="J57" s="48">
        <v>0</v>
      </c>
      <c r="K57" s="49">
        <v>5417.5</v>
      </c>
      <c r="L57" s="49">
        <v>812.625</v>
      </c>
    </row>
    <row r="58" spans="2:13" ht="13.5" thickBot="1" x14ac:dyDescent="0.25">
      <c r="B58" s="70" t="s">
        <v>52</v>
      </c>
      <c r="C58" s="71">
        <v>31779.5</v>
      </c>
      <c r="D58" s="71">
        <v>4766.9250000000002</v>
      </c>
      <c r="E58" s="71">
        <v>14253</v>
      </c>
      <c r="F58" s="71">
        <v>2137.9499999999998</v>
      </c>
      <c r="G58" s="71">
        <v>24173</v>
      </c>
      <c r="H58" s="71">
        <v>3625.9500000000003</v>
      </c>
      <c r="I58" s="71">
        <v>36</v>
      </c>
      <c r="J58" s="71">
        <v>5.4</v>
      </c>
      <c r="K58" s="71">
        <v>70241.5</v>
      </c>
      <c r="L58" s="71">
        <v>10536.225</v>
      </c>
    </row>
    <row r="59" spans="2:13" s="69" customFormat="1" x14ac:dyDescent="0.2">
      <c r="B59" s="46"/>
      <c r="C59" s="46"/>
      <c r="D59" s="46"/>
      <c r="E59" s="46"/>
      <c r="F59" s="46"/>
      <c r="G59" s="46"/>
      <c r="H59" s="46"/>
      <c r="I59" s="46"/>
      <c r="J59" s="46"/>
      <c r="K59" s="66"/>
      <c r="L59" s="68"/>
      <c r="M59" s="61"/>
    </row>
    <row r="60" spans="2:13" s="69" customFormat="1" x14ac:dyDescent="0.2">
      <c r="B60" s="62">
        <v>2022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1"/>
    </row>
    <row r="61" spans="2:13" s="69" customFormat="1" ht="3.75" customHeight="1" x14ac:dyDescent="0.2">
      <c r="B61" s="46"/>
      <c r="C61" s="46"/>
      <c r="D61" s="46"/>
      <c r="E61" s="46"/>
      <c r="F61" s="46"/>
      <c r="G61" s="46"/>
      <c r="H61" s="46"/>
      <c r="I61" s="46"/>
      <c r="J61" s="46"/>
      <c r="K61" s="66"/>
      <c r="L61" s="66"/>
      <c r="M61" s="61"/>
    </row>
    <row r="62" spans="2:13" s="69" customFormat="1" x14ac:dyDescent="0.2">
      <c r="B62" s="47" t="s">
        <v>60</v>
      </c>
      <c r="C62" s="48">
        <v>2859</v>
      </c>
      <c r="D62" s="48">
        <v>428.84999999999997</v>
      </c>
      <c r="E62" s="48">
        <v>703</v>
      </c>
      <c r="F62" s="48">
        <v>105.45</v>
      </c>
      <c r="G62" s="48">
        <v>1812.5</v>
      </c>
      <c r="H62" s="48">
        <v>271.875</v>
      </c>
      <c r="I62" s="48">
        <v>0</v>
      </c>
      <c r="J62" s="48">
        <v>0</v>
      </c>
      <c r="K62" s="49">
        <v>5374.5</v>
      </c>
      <c r="L62" s="49">
        <v>806.17499999999995</v>
      </c>
      <c r="M62" s="61"/>
    </row>
    <row r="63" spans="2:13" s="69" customFormat="1" x14ac:dyDescent="0.2">
      <c r="B63" s="47" t="s">
        <v>61</v>
      </c>
      <c r="C63" s="48">
        <v>2900.5</v>
      </c>
      <c r="D63" s="48">
        <v>435.07499999999999</v>
      </c>
      <c r="E63" s="48">
        <v>1053.5</v>
      </c>
      <c r="F63" s="48">
        <v>158.02500000000001</v>
      </c>
      <c r="G63" s="48">
        <v>1669</v>
      </c>
      <c r="H63" s="48">
        <v>250.35</v>
      </c>
      <c r="I63" s="48">
        <v>2</v>
      </c>
      <c r="J63" s="48">
        <v>0.3</v>
      </c>
      <c r="K63" s="49">
        <v>5766.5</v>
      </c>
      <c r="L63" s="49">
        <v>843.75</v>
      </c>
      <c r="M63" s="61"/>
    </row>
    <row r="64" spans="2:13" s="69" customFormat="1" x14ac:dyDescent="0.2">
      <c r="B64" s="47" t="s">
        <v>62</v>
      </c>
      <c r="C64" s="48">
        <v>3214</v>
      </c>
      <c r="D64" s="48">
        <v>482.09999999999997</v>
      </c>
      <c r="E64" s="48">
        <v>1178</v>
      </c>
      <c r="F64" s="48">
        <v>176.7</v>
      </c>
      <c r="G64" s="48">
        <v>2051.5</v>
      </c>
      <c r="H64" s="48">
        <v>307.72499999999997</v>
      </c>
      <c r="I64" s="48">
        <v>0</v>
      </c>
      <c r="J64" s="48">
        <v>0</v>
      </c>
      <c r="K64" s="49">
        <v>6063</v>
      </c>
      <c r="L64" s="49">
        <v>966.52499999999986</v>
      </c>
      <c r="M64" s="61"/>
    </row>
    <row r="65" spans="2:13" s="69" customFormat="1" x14ac:dyDescent="0.2">
      <c r="B65" s="47" t="s">
        <v>63</v>
      </c>
      <c r="C65" s="48">
        <v>2495.5</v>
      </c>
      <c r="D65" s="48">
        <v>374.32499999999999</v>
      </c>
      <c r="E65" s="48">
        <v>1021.5</v>
      </c>
      <c r="F65" s="48">
        <v>153.22499999999999</v>
      </c>
      <c r="G65" s="48">
        <v>1709</v>
      </c>
      <c r="H65" s="48">
        <v>256.34999999999997</v>
      </c>
      <c r="I65" s="48">
        <v>0</v>
      </c>
      <c r="J65" s="48">
        <v>0</v>
      </c>
      <c r="K65" s="49">
        <v>5568.5</v>
      </c>
      <c r="L65" s="49">
        <v>783.89999999999986</v>
      </c>
      <c r="M65" s="61"/>
    </row>
    <row r="66" spans="2:13" s="69" customFormat="1" x14ac:dyDescent="0.2">
      <c r="B66" s="47" t="s">
        <v>64</v>
      </c>
      <c r="C66" s="48">
        <v>2697</v>
      </c>
      <c r="D66" s="48">
        <v>404.55</v>
      </c>
      <c r="E66" s="48">
        <v>952.5</v>
      </c>
      <c r="F66" s="48">
        <v>142.875</v>
      </c>
      <c r="G66" s="48">
        <v>1863</v>
      </c>
      <c r="H66" s="48">
        <v>279.45</v>
      </c>
      <c r="I66" s="48">
        <v>9</v>
      </c>
      <c r="J66" s="48">
        <v>1.3499999999999999</v>
      </c>
      <c r="K66" s="49">
        <v>5521.5</v>
      </c>
      <c r="L66" s="49">
        <v>828.22500000000002</v>
      </c>
      <c r="M66" s="61"/>
    </row>
    <row r="67" spans="2:13" s="69" customFormat="1" x14ac:dyDescent="0.2">
      <c r="B67" s="47" t="s">
        <v>65</v>
      </c>
      <c r="C67" s="48">
        <v>2228</v>
      </c>
      <c r="D67" s="48">
        <v>334.2</v>
      </c>
      <c r="E67" s="48">
        <v>742</v>
      </c>
      <c r="F67" s="48">
        <v>111.3</v>
      </c>
      <c r="G67" s="48">
        <v>1688</v>
      </c>
      <c r="H67" s="48">
        <v>253.2</v>
      </c>
      <c r="I67" s="48">
        <v>0</v>
      </c>
      <c r="J67" s="48">
        <v>0</v>
      </c>
      <c r="K67" s="49">
        <v>4658</v>
      </c>
      <c r="L67" s="49">
        <v>698.7</v>
      </c>
      <c r="M67" s="61"/>
    </row>
    <row r="68" spans="2:13" s="69" customFormat="1" x14ac:dyDescent="0.2">
      <c r="B68" s="47" t="s">
        <v>66</v>
      </c>
      <c r="C68" s="48">
        <v>2671</v>
      </c>
      <c r="D68" s="48">
        <v>400.65</v>
      </c>
      <c r="E68" s="48">
        <v>762.5</v>
      </c>
      <c r="F68" s="48">
        <v>114.375</v>
      </c>
      <c r="G68" s="48">
        <v>1965.5</v>
      </c>
      <c r="H68" s="48">
        <v>294.82499999999999</v>
      </c>
      <c r="I68" s="48">
        <v>0</v>
      </c>
      <c r="J68" s="48">
        <v>0</v>
      </c>
      <c r="K68" s="49">
        <v>5399</v>
      </c>
      <c r="L68" s="49">
        <v>809.84999999999991</v>
      </c>
      <c r="M68" s="61"/>
    </row>
    <row r="69" spans="2:13" s="69" customFormat="1" x14ac:dyDescent="0.2">
      <c r="B69" s="47" t="s">
        <v>67</v>
      </c>
      <c r="C69" s="48">
        <v>2515</v>
      </c>
      <c r="D69" s="48">
        <v>377.25</v>
      </c>
      <c r="E69" s="48">
        <v>1122</v>
      </c>
      <c r="F69" s="48">
        <v>168.29999999999998</v>
      </c>
      <c r="G69" s="48">
        <v>1844</v>
      </c>
      <c r="H69" s="48">
        <v>276.59999999999997</v>
      </c>
      <c r="I69" s="48">
        <v>0</v>
      </c>
      <c r="J69" s="48">
        <v>0</v>
      </c>
      <c r="K69" s="49">
        <v>5481</v>
      </c>
      <c r="L69" s="49">
        <v>822.14999999999986</v>
      </c>
      <c r="M69" s="61"/>
    </row>
    <row r="70" spans="2:13" s="69" customFormat="1" x14ac:dyDescent="0.2">
      <c r="B70" s="47" t="s">
        <v>68</v>
      </c>
      <c r="C70" s="48">
        <v>1972.5</v>
      </c>
      <c r="D70" s="48">
        <v>295.875</v>
      </c>
      <c r="E70" s="48">
        <v>1409</v>
      </c>
      <c r="F70" s="48">
        <v>211.35</v>
      </c>
      <c r="G70" s="48">
        <v>1908.5</v>
      </c>
      <c r="H70" s="48">
        <v>286.27499999999998</v>
      </c>
      <c r="I70" s="48">
        <v>0</v>
      </c>
      <c r="J70" s="48">
        <v>0</v>
      </c>
      <c r="K70" s="49">
        <v>5290</v>
      </c>
      <c r="L70" s="49">
        <v>793.5</v>
      </c>
      <c r="M70" s="61"/>
    </row>
    <row r="71" spans="2:13" s="69" customFormat="1" x14ac:dyDescent="0.2">
      <c r="B71" s="47" t="s">
        <v>69</v>
      </c>
      <c r="C71" s="48">
        <v>2337</v>
      </c>
      <c r="D71" s="48">
        <v>350.55</v>
      </c>
      <c r="E71" s="48">
        <v>1740</v>
      </c>
      <c r="F71" s="48">
        <v>261</v>
      </c>
      <c r="G71" s="48">
        <v>1926</v>
      </c>
      <c r="H71" s="48">
        <v>288.89999999999998</v>
      </c>
      <c r="I71" s="48">
        <v>3.5</v>
      </c>
      <c r="J71" s="48">
        <v>0.52500000000000002</v>
      </c>
      <c r="K71" s="49">
        <v>6006.5</v>
      </c>
      <c r="L71" s="49">
        <v>900.97499999999991</v>
      </c>
      <c r="M71" s="61"/>
    </row>
    <row r="72" spans="2:13" x14ac:dyDescent="0.2">
      <c r="B72" s="47" t="s">
        <v>70</v>
      </c>
      <c r="C72" s="48">
        <v>2095</v>
      </c>
      <c r="D72" s="48">
        <v>314.25</v>
      </c>
      <c r="E72" s="48">
        <v>780.5</v>
      </c>
      <c r="F72" s="48">
        <v>117.07499999999999</v>
      </c>
      <c r="G72" s="48">
        <v>1432.5</v>
      </c>
      <c r="H72" s="48">
        <v>214.875</v>
      </c>
      <c r="I72" s="48">
        <v>0</v>
      </c>
      <c r="J72" s="48">
        <v>0</v>
      </c>
      <c r="K72" s="49">
        <v>4308</v>
      </c>
      <c r="L72" s="49">
        <v>646.20000000000005</v>
      </c>
    </row>
    <row r="73" spans="2:13" x14ac:dyDescent="0.2">
      <c r="B73" s="47" t="s">
        <v>71</v>
      </c>
      <c r="C73" s="73">
        <v>2185</v>
      </c>
      <c r="D73" s="48">
        <v>327.75</v>
      </c>
      <c r="E73" s="48">
        <v>973</v>
      </c>
      <c r="F73" s="48">
        <v>145.94999999999999</v>
      </c>
      <c r="G73" s="48">
        <v>1254</v>
      </c>
      <c r="H73" s="48">
        <v>188.1</v>
      </c>
      <c r="I73" s="48">
        <v>0</v>
      </c>
      <c r="J73" s="48">
        <v>0</v>
      </c>
      <c r="K73" s="49">
        <v>4412</v>
      </c>
      <c r="L73" s="49">
        <v>661.8</v>
      </c>
    </row>
    <row r="74" spans="2:13" ht="13.5" thickBot="1" x14ac:dyDescent="0.25">
      <c r="B74" s="70" t="s">
        <v>52</v>
      </c>
      <c r="C74" s="71">
        <v>30169.5</v>
      </c>
      <c r="D74" s="71">
        <v>4525.4250000000002</v>
      </c>
      <c r="E74" s="71">
        <v>12437.5</v>
      </c>
      <c r="F74" s="71">
        <v>1865.625</v>
      </c>
      <c r="G74" s="71">
        <v>21123.5</v>
      </c>
      <c r="H74" s="71">
        <v>3168.5250000000001</v>
      </c>
      <c r="I74" s="71">
        <v>14.5</v>
      </c>
      <c r="J74" s="71">
        <v>2.1749999999999998</v>
      </c>
      <c r="K74" s="71">
        <v>63848.5</v>
      </c>
      <c r="L74" s="71">
        <v>9561.75</v>
      </c>
    </row>
    <row r="75" spans="2:13" s="69" customFormat="1" x14ac:dyDescent="0.2">
      <c r="B75" s="46"/>
      <c r="C75" s="46"/>
      <c r="D75" s="46"/>
      <c r="E75" s="46"/>
      <c r="F75" s="46"/>
      <c r="G75" s="46"/>
      <c r="H75" s="46"/>
      <c r="I75" s="46"/>
      <c r="J75" s="46"/>
      <c r="K75" s="66"/>
      <c r="L75" s="68"/>
      <c r="M75" s="61"/>
    </row>
    <row r="76" spans="2:13" s="69" customFormat="1" x14ac:dyDescent="0.2">
      <c r="B76" s="62">
        <v>2023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1"/>
    </row>
    <row r="77" spans="2:13" s="69" customFormat="1" ht="3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66"/>
      <c r="L77" s="66"/>
      <c r="M77" s="61"/>
    </row>
    <row r="78" spans="2:13" s="69" customFormat="1" x14ac:dyDescent="0.2">
      <c r="B78" s="47" t="s">
        <v>60</v>
      </c>
      <c r="C78" s="48">
        <v>2629</v>
      </c>
      <c r="D78" s="48">
        <v>394.34999999999997</v>
      </c>
      <c r="E78" s="48">
        <v>788</v>
      </c>
      <c r="F78" s="48">
        <v>118.19999999999999</v>
      </c>
      <c r="G78" s="48">
        <v>1565</v>
      </c>
      <c r="H78" s="48">
        <v>234.75</v>
      </c>
      <c r="I78" s="48">
        <v>0</v>
      </c>
      <c r="J78" s="48">
        <v>0</v>
      </c>
      <c r="K78" s="49">
        <v>4982</v>
      </c>
      <c r="L78" s="49">
        <v>747.3</v>
      </c>
      <c r="M78" s="61"/>
    </row>
    <row r="79" spans="2:13" s="69" customFormat="1" x14ac:dyDescent="0.2">
      <c r="B79" s="47" t="s">
        <v>61</v>
      </c>
      <c r="C79" s="48">
        <v>2254</v>
      </c>
      <c r="D79" s="48">
        <v>338.09999999999997</v>
      </c>
      <c r="E79" s="48">
        <v>997</v>
      </c>
      <c r="F79" s="48">
        <v>149.54999999999998</v>
      </c>
      <c r="G79" s="48">
        <v>1442.5</v>
      </c>
      <c r="H79" s="48">
        <v>216.375</v>
      </c>
      <c r="I79" s="48">
        <v>15</v>
      </c>
      <c r="J79" s="48">
        <v>2.25</v>
      </c>
      <c r="K79" s="49">
        <v>4708.5</v>
      </c>
      <c r="L79" s="49">
        <v>706.27499999999998</v>
      </c>
      <c r="M79" s="61"/>
    </row>
    <row r="80" spans="2:13" s="69" customFormat="1" x14ac:dyDescent="0.2">
      <c r="B80" s="47" t="s">
        <v>62</v>
      </c>
      <c r="C80" s="48">
        <v>2577</v>
      </c>
      <c r="D80" s="48">
        <v>386.55</v>
      </c>
      <c r="E80" s="48">
        <v>871</v>
      </c>
      <c r="F80" s="48">
        <v>130.65</v>
      </c>
      <c r="G80" s="48">
        <v>1651.5</v>
      </c>
      <c r="H80" s="48">
        <v>247.72499999999999</v>
      </c>
      <c r="I80" s="48">
        <v>2</v>
      </c>
      <c r="J80" s="48">
        <v>0.3</v>
      </c>
      <c r="K80" s="49">
        <v>5101.5</v>
      </c>
      <c r="L80" s="49">
        <v>765.22500000000002</v>
      </c>
      <c r="M80" s="61"/>
    </row>
    <row r="81" spans="2:13" s="69" customFormat="1" x14ac:dyDescent="0.2">
      <c r="B81" s="47" t="s">
        <v>63</v>
      </c>
      <c r="C81" s="48">
        <v>1979.5</v>
      </c>
      <c r="D81" s="48">
        <v>296.92500000000001</v>
      </c>
      <c r="E81" s="48">
        <v>975</v>
      </c>
      <c r="F81" s="48">
        <v>146.25</v>
      </c>
      <c r="G81" s="48">
        <v>1419.5</v>
      </c>
      <c r="H81" s="48">
        <v>212.92499999999998</v>
      </c>
      <c r="I81" s="48">
        <v>3</v>
      </c>
      <c r="J81" s="48">
        <v>0.44999999999999996</v>
      </c>
      <c r="K81" s="49">
        <v>4377</v>
      </c>
      <c r="L81" s="49">
        <v>656.55000000000007</v>
      </c>
      <c r="M81" s="61"/>
    </row>
    <row r="82" spans="2:13" s="69" customFormat="1" x14ac:dyDescent="0.2">
      <c r="B82" s="47" t="s">
        <v>64</v>
      </c>
      <c r="C82" s="48">
        <v>1944.5</v>
      </c>
      <c r="D82" s="48">
        <v>291.67500000000001</v>
      </c>
      <c r="E82" s="48">
        <v>638</v>
      </c>
      <c r="F82" s="48">
        <v>95.7</v>
      </c>
      <c r="G82" s="48">
        <v>1735</v>
      </c>
      <c r="H82" s="48">
        <v>260.25</v>
      </c>
      <c r="I82" s="48">
        <v>2</v>
      </c>
      <c r="J82" s="48">
        <v>0.3</v>
      </c>
      <c r="K82" s="49">
        <v>4319.5</v>
      </c>
      <c r="L82" s="49">
        <v>647.92499999999995</v>
      </c>
      <c r="M82" s="61"/>
    </row>
    <row r="83" spans="2:13" s="69" customFormat="1" x14ac:dyDescent="0.2">
      <c r="B83" s="47" t="s">
        <v>65</v>
      </c>
      <c r="C83" s="48">
        <v>1670</v>
      </c>
      <c r="D83" s="48">
        <v>250.5</v>
      </c>
      <c r="E83" s="48">
        <v>641</v>
      </c>
      <c r="F83" s="48">
        <v>96.149999999999991</v>
      </c>
      <c r="G83" s="48">
        <v>1517</v>
      </c>
      <c r="H83" s="48">
        <v>227.54999999999998</v>
      </c>
      <c r="I83" s="48">
        <v>0</v>
      </c>
      <c r="J83" s="48">
        <v>0</v>
      </c>
      <c r="K83" s="49">
        <v>3828</v>
      </c>
      <c r="L83" s="49">
        <v>574.19999999999993</v>
      </c>
      <c r="M83" s="61"/>
    </row>
    <row r="84" spans="2:13" s="69" customFormat="1" x14ac:dyDescent="0.2">
      <c r="B84" s="47" t="s">
        <v>66</v>
      </c>
      <c r="C84" s="48">
        <v>2041</v>
      </c>
      <c r="D84" s="48">
        <v>306.14999999999998</v>
      </c>
      <c r="E84" s="48">
        <v>672</v>
      </c>
      <c r="F84" s="48">
        <v>100.8</v>
      </c>
      <c r="G84" s="48">
        <v>1747</v>
      </c>
      <c r="H84" s="48">
        <v>262.05</v>
      </c>
      <c r="I84" s="48">
        <v>0</v>
      </c>
      <c r="J84" s="48">
        <v>0</v>
      </c>
      <c r="K84" s="49">
        <v>4460</v>
      </c>
      <c r="L84" s="49">
        <v>669</v>
      </c>
      <c r="M84" s="61"/>
    </row>
    <row r="85" spans="2:13" s="69" customFormat="1" x14ac:dyDescent="0.2">
      <c r="B85" s="47" t="s">
        <v>67</v>
      </c>
      <c r="C85" s="48">
        <v>1558</v>
      </c>
      <c r="D85" s="48">
        <v>233.7</v>
      </c>
      <c r="E85" s="48">
        <v>1055</v>
      </c>
      <c r="F85" s="48">
        <v>158.25</v>
      </c>
      <c r="G85" s="48">
        <v>1543</v>
      </c>
      <c r="H85" s="48">
        <v>231.45</v>
      </c>
      <c r="I85" s="48">
        <v>0</v>
      </c>
      <c r="J85" s="48">
        <v>0</v>
      </c>
      <c r="K85" s="49">
        <v>4156</v>
      </c>
      <c r="L85" s="49">
        <v>623.4</v>
      </c>
      <c r="M85" s="61"/>
    </row>
    <row r="86" spans="2:13" s="69" customFormat="1" x14ac:dyDescent="0.2">
      <c r="B86" s="47" t="s">
        <v>68</v>
      </c>
      <c r="C86" s="48">
        <v>1388.5</v>
      </c>
      <c r="D86" s="48">
        <v>208.27500000000001</v>
      </c>
      <c r="E86" s="48">
        <v>830</v>
      </c>
      <c r="F86" s="48">
        <v>124.5</v>
      </c>
      <c r="G86" s="48">
        <v>1826.5</v>
      </c>
      <c r="H86" s="48">
        <v>273.97499999999997</v>
      </c>
      <c r="I86" s="48">
        <v>0</v>
      </c>
      <c r="J86" s="48">
        <v>0</v>
      </c>
      <c r="K86" s="49">
        <v>4045</v>
      </c>
      <c r="L86" s="49">
        <v>606.75</v>
      </c>
      <c r="M86" s="61"/>
    </row>
    <row r="87" spans="2:13" s="69" customFormat="1" x14ac:dyDescent="0.2">
      <c r="B87" s="47" t="s">
        <v>69</v>
      </c>
      <c r="C87" s="48">
        <v>1533</v>
      </c>
      <c r="D87" s="48">
        <v>229.95</v>
      </c>
      <c r="E87" s="48">
        <v>751</v>
      </c>
      <c r="F87" s="48">
        <v>112.64999999999999</v>
      </c>
      <c r="G87" s="48">
        <v>1344</v>
      </c>
      <c r="H87" s="48">
        <v>201.6</v>
      </c>
      <c r="I87" s="48">
        <v>0</v>
      </c>
      <c r="J87" s="48">
        <v>0</v>
      </c>
      <c r="K87" s="49">
        <v>3628</v>
      </c>
      <c r="L87" s="49">
        <v>544.19999999999993</v>
      </c>
      <c r="M87" s="61"/>
    </row>
    <row r="88" spans="2:13" x14ac:dyDescent="0.2">
      <c r="B88" s="47" t="s">
        <v>70</v>
      </c>
      <c r="C88" s="48">
        <v>1546</v>
      </c>
      <c r="D88" s="48">
        <v>231.89999999999998</v>
      </c>
      <c r="E88" s="48">
        <v>770.5</v>
      </c>
      <c r="F88" s="48">
        <v>115.57499999999999</v>
      </c>
      <c r="G88" s="48">
        <v>1528.5</v>
      </c>
      <c r="H88" s="48">
        <v>229.27500000000001</v>
      </c>
      <c r="I88" s="48">
        <v>0</v>
      </c>
      <c r="J88" s="48">
        <v>0</v>
      </c>
      <c r="K88" s="49">
        <v>3845</v>
      </c>
      <c r="L88" s="49">
        <v>576.75</v>
      </c>
    </row>
    <row r="89" spans="2:13" x14ac:dyDescent="0.2">
      <c r="B89" s="47" t="s">
        <v>71</v>
      </c>
      <c r="C89" s="73">
        <v>2100</v>
      </c>
      <c r="D89" s="48">
        <v>315</v>
      </c>
      <c r="E89" s="48">
        <v>563</v>
      </c>
      <c r="F89" s="48">
        <v>84.45</v>
      </c>
      <c r="G89" s="48">
        <v>1500</v>
      </c>
      <c r="H89" s="48">
        <v>225</v>
      </c>
      <c r="I89" s="48">
        <v>0</v>
      </c>
      <c r="J89" s="48">
        <v>0</v>
      </c>
      <c r="K89" s="49">
        <v>4163</v>
      </c>
      <c r="L89" s="49">
        <v>624.45000000000005</v>
      </c>
    </row>
    <row r="90" spans="2:13" ht="13.5" thickBot="1" x14ac:dyDescent="0.25">
      <c r="B90" s="70" t="s">
        <v>52</v>
      </c>
      <c r="C90" s="71">
        <v>23220.5</v>
      </c>
      <c r="D90" s="71">
        <v>3483.0749999999998</v>
      </c>
      <c r="E90" s="71">
        <v>9551.5</v>
      </c>
      <c r="F90" s="71">
        <v>1432.7250000000001</v>
      </c>
      <c r="G90" s="71">
        <v>18819.5</v>
      </c>
      <c r="H90" s="71">
        <v>2822.9250000000002</v>
      </c>
      <c r="I90" s="71">
        <v>22</v>
      </c>
      <c r="J90" s="71">
        <v>3.3</v>
      </c>
      <c r="K90" s="71">
        <v>51613.5</v>
      </c>
      <c r="L90" s="71">
        <v>7742.0249999999987</v>
      </c>
    </row>
    <row r="93" spans="2:13" ht="15.75" x14ac:dyDescent="0.25">
      <c r="B93" s="60" t="s">
        <v>57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workbookViewId="0">
      <selection activeCell="D15" sqref="D15"/>
    </sheetView>
  </sheetViews>
  <sheetFormatPr defaultRowHeight="12.75" x14ac:dyDescent="0.2"/>
  <cols>
    <col min="1" max="1" width="1.140625" customWidth="1"/>
    <col min="2" max="2" width="18.28515625" customWidth="1"/>
    <col min="3" max="3" width="8.7109375" style="61" customWidth="1"/>
    <col min="5" max="18" width="9.140625" style="69"/>
  </cols>
  <sheetData>
    <row r="2" spans="1:18" s="34" customFormat="1" x14ac:dyDescent="0.2">
      <c r="B2" s="35" t="s">
        <v>96</v>
      </c>
      <c r="C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34" customFormat="1" x14ac:dyDescent="0.2">
      <c r="C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34" customFormat="1" x14ac:dyDescent="0.2">
      <c r="B4" s="4" t="s">
        <v>43</v>
      </c>
      <c r="C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34" customFormat="1" x14ac:dyDescent="0.2">
      <c r="B5" s="4" t="s">
        <v>44</v>
      </c>
      <c r="C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34" customFormat="1" x14ac:dyDescent="0.2">
      <c r="B6" s="4" t="s">
        <v>93</v>
      </c>
      <c r="C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34" customFormat="1" x14ac:dyDescent="0.2">
      <c r="B7" s="4" t="s">
        <v>94</v>
      </c>
      <c r="C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x14ac:dyDescent="0.2">
      <c r="B8" s="37"/>
      <c r="C8" s="38"/>
    </row>
    <row r="9" spans="1:18" x14ac:dyDescent="0.2">
      <c r="C9" s="83">
        <v>2023</v>
      </c>
      <c r="D9" s="83"/>
    </row>
    <row r="10" spans="1:18" s="9" customFormat="1" ht="12" customHeight="1" x14ac:dyDescent="0.2">
      <c r="A10"/>
      <c r="B10" s="84" t="s">
        <v>59</v>
      </c>
      <c r="C10" s="85" t="s">
        <v>52</v>
      </c>
      <c r="D10" s="85" t="s">
        <v>95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x14ac:dyDescent="0.2">
      <c r="B11" s="87" t="s">
        <v>60</v>
      </c>
      <c r="C11" s="88">
        <v>56</v>
      </c>
      <c r="D11" s="89">
        <v>0.11405295315682282</v>
      </c>
      <c r="E11" s="88"/>
      <c r="F11" s="90"/>
      <c r="G11" s="88"/>
      <c r="H11" s="90"/>
      <c r="I11" s="91"/>
      <c r="J11" s="90"/>
      <c r="K11" s="91"/>
      <c r="L11" s="90"/>
      <c r="M11" s="91"/>
      <c r="N11" s="90"/>
      <c r="O11" s="91"/>
      <c r="P11" s="90"/>
      <c r="Q11" s="92"/>
      <c r="R11" s="93"/>
    </row>
    <row r="12" spans="1:18" x14ac:dyDescent="0.2">
      <c r="B12" s="87" t="s">
        <v>61</v>
      </c>
      <c r="C12" s="88">
        <v>51</v>
      </c>
      <c r="D12" s="94">
        <v>0.10386965376782077</v>
      </c>
      <c r="E12" s="88"/>
      <c r="F12" s="90"/>
      <c r="G12" s="88"/>
      <c r="H12" s="90"/>
      <c r="I12" s="91"/>
      <c r="J12" s="90"/>
      <c r="K12" s="91"/>
      <c r="L12" s="90"/>
      <c r="M12" s="91"/>
      <c r="N12" s="90"/>
      <c r="O12" s="91"/>
      <c r="P12" s="90"/>
      <c r="Q12" s="92"/>
      <c r="R12" s="93"/>
    </row>
    <row r="13" spans="1:18" x14ac:dyDescent="0.2">
      <c r="B13" s="87" t="s">
        <v>62</v>
      </c>
      <c r="C13" s="88">
        <v>33</v>
      </c>
      <c r="D13" s="94">
        <v>6.720977596741344E-2</v>
      </c>
      <c r="E13" s="88"/>
      <c r="F13" s="90"/>
      <c r="G13" s="88"/>
      <c r="H13" s="90"/>
      <c r="I13" s="91"/>
      <c r="J13" s="90"/>
      <c r="K13" s="91"/>
      <c r="L13" s="90"/>
      <c r="M13" s="91"/>
      <c r="N13" s="90"/>
      <c r="O13" s="91"/>
      <c r="P13" s="90"/>
      <c r="Q13" s="92"/>
      <c r="R13" s="93"/>
    </row>
    <row r="14" spans="1:18" x14ac:dyDescent="0.2">
      <c r="B14" s="87" t="s">
        <v>63</v>
      </c>
      <c r="C14" s="88">
        <v>58</v>
      </c>
      <c r="D14" s="94">
        <v>0.11812627291242363</v>
      </c>
      <c r="E14" s="88"/>
      <c r="F14" s="90"/>
      <c r="G14" s="88"/>
      <c r="H14" s="90"/>
      <c r="I14" s="91"/>
      <c r="J14" s="90"/>
      <c r="K14" s="91"/>
      <c r="L14" s="90"/>
      <c r="M14" s="91"/>
      <c r="N14" s="90"/>
      <c r="O14" s="91"/>
      <c r="P14" s="90"/>
      <c r="Q14" s="92"/>
      <c r="R14" s="93"/>
    </row>
    <row r="15" spans="1:18" x14ac:dyDescent="0.2">
      <c r="B15" s="87" t="s">
        <v>64</v>
      </c>
      <c r="C15" s="88">
        <v>42</v>
      </c>
      <c r="D15" s="94">
        <v>8.5539714867617106E-2</v>
      </c>
      <c r="E15" s="88"/>
      <c r="F15" s="90"/>
      <c r="G15" s="88"/>
      <c r="H15" s="90"/>
      <c r="I15" s="91"/>
      <c r="J15" s="90"/>
      <c r="K15" s="91"/>
      <c r="L15" s="90"/>
      <c r="M15" s="91"/>
      <c r="N15" s="90"/>
      <c r="O15" s="91"/>
      <c r="P15" s="90"/>
      <c r="Q15" s="92"/>
      <c r="R15" s="93"/>
    </row>
    <row r="16" spans="1:18" x14ac:dyDescent="0.2">
      <c r="B16" s="87" t="s">
        <v>65</v>
      </c>
      <c r="C16" s="88">
        <v>30</v>
      </c>
      <c r="D16" s="94">
        <v>6.1099796334012219E-2</v>
      </c>
      <c r="E16" s="88"/>
      <c r="F16" s="90"/>
      <c r="G16" s="88"/>
      <c r="H16" s="90"/>
      <c r="I16" s="91"/>
      <c r="J16" s="90"/>
      <c r="K16" s="91"/>
      <c r="L16" s="90"/>
      <c r="M16" s="91"/>
      <c r="N16" s="90"/>
      <c r="O16" s="91"/>
      <c r="P16" s="90"/>
      <c r="Q16" s="92"/>
      <c r="R16" s="93"/>
    </row>
    <row r="17" spans="1:18" x14ac:dyDescent="0.2">
      <c r="B17" s="87" t="s">
        <v>66</v>
      </c>
      <c r="C17" s="88">
        <v>50</v>
      </c>
      <c r="D17" s="94">
        <v>0.10183299389002037</v>
      </c>
      <c r="E17" s="88"/>
      <c r="F17" s="90"/>
      <c r="G17" s="88"/>
      <c r="H17" s="90"/>
      <c r="I17" s="91"/>
      <c r="J17" s="90"/>
      <c r="K17" s="91"/>
      <c r="L17" s="90"/>
      <c r="M17" s="91"/>
      <c r="N17" s="90"/>
      <c r="O17" s="91"/>
      <c r="P17" s="90"/>
      <c r="Q17" s="92"/>
      <c r="R17" s="93"/>
    </row>
    <row r="18" spans="1:18" x14ac:dyDescent="0.2">
      <c r="B18" s="87" t="s">
        <v>67</v>
      </c>
      <c r="C18" s="88">
        <v>38</v>
      </c>
      <c r="D18" s="94">
        <v>7.7393075356415472E-2</v>
      </c>
      <c r="E18" s="88"/>
      <c r="F18" s="90"/>
      <c r="G18" s="88"/>
      <c r="H18" s="90"/>
      <c r="I18" s="91"/>
      <c r="J18" s="90"/>
      <c r="K18" s="91"/>
      <c r="L18" s="90"/>
      <c r="M18" s="91"/>
      <c r="N18" s="90"/>
      <c r="O18" s="91"/>
      <c r="P18" s="90"/>
      <c r="Q18" s="92"/>
      <c r="R18" s="93"/>
    </row>
    <row r="19" spans="1:18" x14ac:dyDescent="0.2">
      <c r="B19" s="87" t="s">
        <v>68</v>
      </c>
      <c r="C19" s="88">
        <v>51</v>
      </c>
      <c r="D19" s="94">
        <v>0.10386965376782077</v>
      </c>
      <c r="E19" s="88"/>
      <c r="F19" s="90"/>
      <c r="G19" s="88"/>
      <c r="H19" s="90"/>
      <c r="I19" s="91"/>
      <c r="J19" s="90"/>
      <c r="K19" s="91"/>
      <c r="L19" s="90"/>
      <c r="M19" s="91"/>
      <c r="N19" s="90"/>
      <c r="O19" s="91"/>
      <c r="P19" s="90"/>
      <c r="Q19" s="92"/>
      <c r="R19" s="93"/>
    </row>
    <row r="20" spans="1:18" x14ac:dyDescent="0.2">
      <c r="B20" s="87" t="s">
        <v>69</v>
      </c>
      <c r="C20" s="88">
        <v>41</v>
      </c>
      <c r="D20" s="94">
        <v>8.3503054989816694E-2</v>
      </c>
      <c r="E20" s="88"/>
      <c r="F20" s="90"/>
      <c r="G20" s="88"/>
      <c r="H20" s="90"/>
      <c r="I20" s="91"/>
      <c r="J20" s="90"/>
      <c r="K20" s="91"/>
      <c r="L20" s="90"/>
      <c r="M20" s="91"/>
      <c r="N20" s="90"/>
      <c r="O20" s="91"/>
      <c r="P20" s="90"/>
      <c r="Q20" s="92"/>
      <c r="R20" s="93"/>
    </row>
    <row r="21" spans="1:18" s="50" customFormat="1" x14ac:dyDescent="0.2">
      <c r="A21"/>
      <c r="B21" s="87" t="s">
        <v>70</v>
      </c>
      <c r="C21" s="88">
        <v>33</v>
      </c>
      <c r="D21" s="94">
        <v>6.720977596741344E-2</v>
      </c>
      <c r="E21" s="88"/>
      <c r="F21" s="90"/>
      <c r="G21" s="88"/>
      <c r="H21" s="90"/>
      <c r="I21" s="91"/>
      <c r="J21" s="90"/>
      <c r="K21" s="91"/>
      <c r="L21" s="90"/>
      <c r="M21" s="91"/>
      <c r="N21" s="90"/>
      <c r="O21" s="91"/>
      <c r="P21" s="90"/>
      <c r="Q21" s="92"/>
      <c r="R21" s="93"/>
    </row>
    <row r="22" spans="1:18" s="50" customFormat="1" x14ac:dyDescent="0.2">
      <c r="A22"/>
      <c r="B22" s="87" t="s">
        <v>71</v>
      </c>
      <c r="C22" s="88">
        <v>8</v>
      </c>
      <c r="D22" s="94">
        <v>1.6293279022403257E-2</v>
      </c>
      <c r="E22" s="88"/>
      <c r="F22" s="90"/>
      <c r="G22" s="88"/>
      <c r="H22" s="90"/>
      <c r="I22" s="91"/>
      <c r="J22" s="90"/>
      <c r="K22" s="91"/>
      <c r="L22" s="90"/>
      <c r="M22" s="91"/>
      <c r="N22" s="90"/>
      <c r="O22" s="91"/>
      <c r="P22" s="90"/>
      <c r="Q22" s="92"/>
      <c r="R22" s="93"/>
    </row>
    <row r="23" spans="1:18" ht="13.5" thickBot="1" x14ac:dyDescent="0.25">
      <c r="B23" s="95" t="s">
        <v>52</v>
      </c>
      <c r="C23" s="96">
        <v>491</v>
      </c>
      <c r="D23" s="97">
        <v>1</v>
      </c>
      <c r="E23" s="98"/>
      <c r="F23" s="93"/>
      <c r="G23" s="98"/>
      <c r="H23" s="93"/>
      <c r="I23" s="99"/>
      <c r="J23" s="93"/>
      <c r="K23" s="99"/>
      <c r="L23" s="93"/>
      <c r="M23" s="99"/>
      <c r="N23" s="93"/>
      <c r="O23" s="99"/>
      <c r="P23" s="93"/>
      <c r="Q23" s="92"/>
      <c r="R23" s="93"/>
    </row>
    <row r="24" spans="1:18" ht="14.25" customHeight="1" x14ac:dyDescent="0.2">
      <c r="B24" s="100"/>
      <c r="C24" s="98"/>
      <c r="D24" s="93"/>
      <c r="E24" s="98"/>
      <c r="F24" s="93"/>
      <c r="G24" s="98"/>
      <c r="H24" s="93"/>
      <c r="I24" s="99"/>
      <c r="J24" s="93"/>
      <c r="K24" s="99"/>
      <c r="L24" s="93"/>
      <c r="M24" s="99"/>
      <c r="N24" s="93"/>
      <c r="O24" s="99"/>
      <c r="P24" s="93"/>
      <c r="Q24" s="92"/>
      <c r="R24" s="93"/>
    </row>
    <row r="25" spans="1:18" ht="14.25" customHeight="1" x14ac:dyDescent="0.2">
      <c r="B25" s="100"/>
      <c r="C25" s="98"/>
      <c r="D25" s="93"/>
      <c r="E25" s="98"/>
      <c r="F25" s="93"/>
      <c r="G25" s="98"/>
      <c r="H25" s="93"/>
      <c r="I25" s="99"/>
      <c r="J25" s="93"/>
      <c r="K25" s="99"/>
      <c r="L25" s="93"/>
      <c r="M25" s="99"/>
      <c r="N25" s="93"/>
      <c r="O25" s="99"/>
      <c r="P25" s="93"/>
      <c r="Q25" s="92"/>
      <c r="R25" s="93"/>
    </row>
    <row r="26" spans="1:18" ht="15.75" x14ac:dyDescent="0.25">
      <c r="B26" s="60" t="s">
        <v>57</v>
      </c>
    </row>
  </sheetData>
  <mergeCells count="1"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4"/>
  <sheetViews>
    <sheetView topLeftCell="A22" workbookViewId="0">
      <selection activeCell="J44" sqref="J44"/>
    </sheetView>
  </sheetViews>
  <sheetFormatPr defaultRowHeight="12.75" x14ac:dyDescent="0.2"/>
  <cols>
    <col min="1" max="1" width="1.140625" customWidth="1"/>
    <col min="2" max="2" width="1.85546875" customWidth="1"/>
    <col min="3" max="3" width="9.85546875" customWidth="1"/>
  </cols>
  <sheetData>
    <row r="2" spans="2:5" x14ac:dyDescent="0.2">
      <c r="B2" s="1" t="str">
        <f ca="1">MID(CELL("filename",A1),FIND("]",CELL("filename",A1))+1,255)</f>
        <v>Data Notes</v>
      </c>
    </row>
    <row r="3" spans="2:5" ht="15" x14ac:dyDescent="0.25">
      <c r="B3" s="23"/>
    </row>
    <row r="4" spans="2:5" x14ac:dyDescent="0.2">
      <c r="C4" s="24" t="s">
        <v>10</v>
      </c>
    </row>
    <row r="6" spans="2:5" x14ac:dyDescent="0.2">
      <c r="C6" s="7" t="s">
        <v>11</v>
      </c>
      <c r="D6" s="9"/>
      <c r="E6" s="25"/>
    </row>
    <row r="7" spans="2:5" x14ac:dyDescent="0.2">
      <c r="C7" s="9" t="s">
        <v>12</v>
      </c>
      <c r="D7" s="9"/>
      <c r="E7" s="25"/>
    </row>
    <row r="8" spans="2:5" x14ac:dyDescent="0.2">
      <c r="C8" s="26">
        <v>0</v>
      </c>
      <c r="D8" s="9" t="s">
        <v>13</v>
      </c>
      <c r="E8" s="25"/>
    </row>
    <row r="9" spans="2:5" x14ac:dyDescent="0.2">
      <c r="C9" s="26" t="s">
        <v>14</v>
      </c>
      <c r="D9" s="9" t="s">
        <v>15</v>
      </c>
      <c r="E9" s="25"/>
    </row>
    <row r="10" spans="2:5" x14ac:dyDescent="0.2">
      <c r="C10" s="26" t="s">
        <v>16</v>
      </c>
      <c r="D10" s="9" t="s">
        <v>17</v>
      </c>
      <c r="E10" s="25"/>
    </row>
    <row r="11" spans="2:5" x14ac:dyDescent="0.2">
      <c r="C11" s="26" t="s">
        <v>18</v>
      </c>
      <c r="D11" s="9" t="s">
        <v>19</v>
      </c>
      <c r="E11" s="25"/>
    </row>
    <row r="12" spans="2:5" x14ac:dyDescent="0.2">
      <c r="C12" s="26" t="s">
        <v>20</v>
      </c>
      <c r="D12" s="9" t="s">
        <v>21</v>
      </c>
      <c r="E12" s="25"/>
    </row>
    <row r="13" spans="2:5" x14ac:dyDescent="0.2">
      <c r="C13" s="27" t="s">
        <v>22</v>
      </c>
      <c r="D13" s="9" t="s">
        <v>23</v>
      </c>
      <c r="E13" s="25"/>
    </row>
    <row r="14" spans="2:5" x14ac:dyDescent="0.2">
      <c r="C14" s="26" t="s">
        <v>24</v>
      </c>
      <c r="D14" s="9" t="s">
        <v>25</v>
      </c>
      <c r="E14" s="25"/>
    </row>
    <row r="15" spans="2:5" x14ac:dyDescent="0.2">
      <c r="C15" s="26" t="s">
        <v>26</v>
      </c>
      <c r="D15" s="9" t="s">
        <v>27</v>
      </c>
      <c r="E15" s="25"/>
    </row>
    <row r="16" spans="2:5" x14ac:dyDescent="0.2">
      <c r="C16" s="26" t="s">
        <v>28</v>
      </c>
      <c r="D16" s="9" t="s">
        <v>29</v>
      </c>
    </row>
    <row r="17" spans="3:18" x14ac:dyDescent="0.2">
      <c r="C17" s="26" t="s">
        <v>30</v>
      </c>
      <c r="D17" s="9" t="s">
        <v>31</v>
      </c>
    </row>
    <row r="19" spans="3:18" x14ac:dyDescent="0.2">
      <c r="C19" s="28" t="s">
        <v>32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3:18" x14ac:dyDescent="0.2">
      <c r="C20" s="78" t="s">
        <v>33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2" spans="3:18" x14ac:dyDescent="0.2">
      <c r="C22" s="28" t="s">
        <v>34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3:18" x14ac:dyDescent="0.2">
      <c r="C23" s="78" t="s">
        <v>35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3:18" x14ac:dyDescent="0.2">
      <c r="C24" s="30" t="s">
        <v>36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3:18" x14ac:dyDescent="0.2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3:18" x14ac:dyDescent="0.2">
      <c r="C26" s="28" t="s">
        <v>37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3:18" x14ac:dyDescent="0.2">
      <c r="C27" s="79" t="s">
        <v>38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3:18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3:18" x14ac:dyDescent="0.2">
      <c r="C29" s="28" t="s">
        <v>39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3:18" x14ac:dyDescent="0.2">
      <c r="C30" s="79" t="s">
        <v>40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3:18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3:18" x14ac:dyDescent="0.2">
      <c r="C32" s="28" t="s">
        <v>41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3:18" x14ac:dyDescent="0.2">
      <c r="C33" s="79" t="s">
        <v>42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3:18" x14ac:dyDescent="0.2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3:18" x14ac:dyDescent="0.2">
      <c r="C35" s="101" t="s">
        <v>97</v>
      </c>
    </row>
    <row r="36" spans="3:18" x14ac:dyDescent="0.2">
      <c r="C36" s="37" t="s">
        <v>98</v>
      </c>
    </row>
    <row r="37" spans="3:18" x14ac:dyDescent="0.2">
      <c r="C37" s="37"/>
    </row>
    <row r="38" spans="3:18" x14ac:dyDescent="0.2">
      <c r="C38" s="4" t="s">
        <v>99</v>
      </c>
    </row>
    <row r="39" spans="3:18" x14ac:dyDescent="0.2">
      <c r="C39" s="37" t="s">
        <v>100</v>
      </c>
    </row>
    <row r="44" spans="3:18" x14ac:dyDescent="0.2">
      <c r="C44" s="33" t="s">
        <v>101</v>
      </c>
    </row>
  </sheetData>
  <mergeCells count="5">
    <mergeCell ref="C20:R20"/>
    <mergeCell ref="C23:R23"/>
    <mergeCell ref="C27:R27"/>
    <mergeCell ref="C30:R30"/>
    <mergeCell ref="C33:R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topLeftCell="A16" workbookViewId="0">
      <selection activeCell="H26" sqref="H26"/>
    </sheetView>
  </sheetViews>
  <sheetFormatPr defaultRowHeight="12.75" x14ac:dyDescent="0.2"/>
  <cols>
    <col min="1" max="1" width="1.140625" customWidth="1"/>
    <col min="2" max="2" width="12.28515625" customWidth="1"/>
    <col min="3" max="3" width="10.85546875" bestFit="1" customWidth="1"/>
    <col min="4" max="4" width="9.5703125" bestFit="1" customWidth="1"/>
    <col min="5" max="5" width="10.85546875" bestFit="1" customWidth="1"/>
    <col min="6" max="6" width="9" customWidth="1"/>
    <col min="7" max="7" width="10.85546875" bestFit="1" customWidth="1"/>
    <col min="8" max="8" width="9" customWidth="1"/>
    <col min="9" max="9" width="10.85546875" bestFit="1" customWidth="1"/>
    <col min="10" max="10" width="9.140625" bestFit="1" customWidth="1"/>
    <col min="11" max="11" width="10.85546875" style="4" bestFit="1" customWidth="1"/>
    <col min="12" max="12" width="11" style="22" customWidth="1"/>
    <col min="13" max="13" width="2.140625" style="61" customWidth="1"/>
  </cols>
  <sheetData>
    <row r="2" spans="1:13" s="34" customFormat="1" x14ac:dyDescent="0.2">
      <c r="B2" s="35" t="str">
        <f ca="1">MID(CELL("filename",A1),FIND("]",CELL("filename",A1))+1,255)</f>
        <v>Table 3.1.9-1</v>
      </c>
      <c r="K2" s="4"/>
      <c r="L2" s="4"/>
      <c r="M2" s="36"/>
    </row>
    <row r="3" spans="1:13" s="34" customFormat="1" x14ac:dyDescent="0.2">
      <c r="K3" s="4"/>
      <c r="L3" s="4"/>
      <c r="M3" s="36"/>
    </row>
    <row r="4" spans="1:13" s="34" customFormat="1" x14ac:dyDescent="0.2">
      <c r="B4" s="4" t="s">
        <v>43</v>
      </c>
      <c r="K4" s="4"/>
      <c r="L4" s="4"/>
      <c r="M4" s="36"/>
    </row>
    <row r="5" spans="1:13" s="34" customFormat="1" x14ac:dyDescent="0.2">
      <c r="B5" s="4" t="s">
        <v>44</v>
      </c>
      <c r="K5" s="4"/>
      <c r="L5" s="4"/>
      <c r="M5" s="36"/>
    </row>
    <row r="6" spans="1:13" s="34" customFormat="1" x14ac:dyDescent="0.2">
      <c r="B6" s="4" t="s">
        <v>45</v>
      </c>
      <c r="K6" s="4"/>
      <c r="L6" s="4"/>
      <c r="M6" s="36"/>
    </row>
    <row r="7" spans="1:13" s="34" customFormat="1" ht="14.25" x14ac:dyDescent="0.2">
      <c r="B7" s="4" t="s">
        <v>46</v>
      </c>
      <c r="K7" s="4"/>
      <c r="L7" s="4"/>
      <c r="M7" s="36"/>
    </row>
    <row r="8" spans="1:13" x14ac:dyDescent="0.2">
      <c r="B8" s="37"/>
      <c r="C8" s="37"/>
      <c r="D8" s="37"/>
      <c r="E8" s="37"/>
      <c r="F8" s="37"/>
      <c r="G8" s="37"/>
      <c r="H8" s="37"/>
      <c r="I8" s="37"/>
      <c r="J8" s="37"/>
      <c r="L8" s="4"/>
      <c r="M8" s="38"/>
    </row>
    <row r="9" spans="1:13" s="9" customFormat="1" ht="22.5" customHeight="1" x14ac:dyDescent="0.2">
      <c r="A9" s="80"/>
      <c r="B9" s="39" t="s">
        <v>47</v>
      </c>
      <c r="C9" s="81" t="s">
        <v>48</v>
      </c>
      <c r="D9" s="81"/>
      <c r="E9" s="81" t="s">
        <v>49</v>
      </c>
      <c r="F9" s="81"/>
      <c r="G9" s="81" t="s">
        <v>50</v>
      </c>
      <c r="H9" s="81"/>
      <c r="I9" s="81" t="s">
        <v>51</v>
      </c>
      <c r="J9" s="81"/>
      <c r="K9" s="81" t="s">
        <v>52</v>
      </c>
      <c r="L9" s="81"/>
      <c r="M9" s="40"/>
    </row>
    <row r="10" spans="1:13" s="9" customFormat="1" ht="22.5" customHeight="1" x14ac:dyDescent="0.2">
      <c r="A10" s="80"/>
      <c r="B10" s="41" t="s">
        <v>53</v>
      </c>
      <c r="C10" s="42" t="s">
        <v>54</v>
      </c>
      <c r="D10" s="42" t="s">
        <v>55</v>
      </c>
      <c r="E10" s="42" t="s">
        <v>54</v>
      </c>
      <c r="F10" s="42" t="s">
        <v>55</v>
      </c>
      <c r="G10" s="42" t="s">
        <v>54</v>
      </c>
      <c r="H10" s="42" t="s">
        <v>55</v>
      </c>
      <c r="I10" s="42" t="s">
        <v>54</v>
      </c>
      <c r="J10" s="42" t="s">
        <v>55</v>
      </c>
      <c r="K10" s="42" t="s">
        <v>54</v>
      </c>
      <c r="L10" s="42" t="s">
        <v>55</v>
      </c>
      <c r="M10" s="40"/>
    </row>
    <row r="11" spans="1:13" x14ac:dyDescent="0.2">
      <c r="A11" s="80"/>
      <c r="B11" s="43">
        <v>2001</v>
      </c>
      <c r="C11" s="44">
        <v>20621</v>
      </c>
      <c r="D11" s="44">
        <v>3685.6499999999996</v>
      </c>
      <c r="E11" s="44">
        <v>4332.7</v>
      </c>
      <c r="F11" s="44">
        <v>649.90500000000009</v>
      </c>
      <c r="G11" s="44">
        <v>8434.6</v>
      </c>
      <c r="H11" s="44">
        <v>1265.19</v>
      </c>
      <c r="I11" s="44">
        <v>4175.95</v>
      </c>
      <c r="J11" s="44">
        <v>626.39249999999993</v>
      </c>
      <c r="K11" s="45">
        <v>37564.25</v>
      </c>
      <c r="L11" s="45">
        <v>6227.1374999999989</v>
      </c>
      <c r="M11" s="46"/>
    </row>
    <row r="12" spans="1:13" x14ac:dyDescent="0.2">
      <c r="B12" s="47">
        <v>2002</v>
      </c>
      <c r="C12" s="48">
        <v>19860.451548820114</v>
      </c>
      <c r="D12" s="48">
        <v>2979.0677323230175</v>
      </c>
      <c r="E12" s="48">
        <v>4082.2725588753942</v>
      </c>
      <c r="F12" s="48">
        <v>612.34088383130904</v>
      </c>
      <c r="G12" s="48">
        <v>6501.022421558916</v>
      </c>
      <c r="H12" s="48">
        <v>975.15336323383724</v>
      </c>
      <c r="I12" s="48">
        <v>3589.3519707455766</v>
      </c>
      <c r="J12" s="48">
        <v>538.4027956118365</v>
      </c>
      <c r="K12" s="49">
        <v>34033.0985</v>
      </c>
      <c r="L12" s="49">
        <v>5104.9647749999995</v>
      </c>
      <c r="M12" s="46"/>
    </row>
    <row r="13" spans="1:13" x14ac:dyDescent="0.2">
      <c r="B13" s="47">
        <v>2003</v>
      </c>
      <c r="C13" s="48">
        <v>18574</v>
      </c>
      <c r="D13" s="48">
        <v>2786.1</v>
      </c>
      <c r="E13" s="48">
        <v>3674</v>
      </c>
      <c r="F13" s="48">
        <v>551.1</v>
      </c>
      <c r="G13" s="48">
        <v>5077.5</v>
      </c>
      <c r="H13" s="48">
        <v>761.625</v>
      </c>
      <c r="I13" s="48">
        <v>3606</v>
      </c>
      <c r="J13" s="48">
        <v>540.90000000000009</v>
      </c>
      <c r="K13" s="49">
        <v>30931.5</v>
      </c>
      <c r="L13" s="49">
        <v>4639.7250000000004</v>
      </c>
      <c r="M13" s="46"/>
    </row>
    <row r="14" spans="1:13" x14ac:dyDescent="0.2">
      <c r="B14" s="47">
        <v>2004</v>
      </c>
      <c r="C14" s="48">
        <v>22866.5</v>
      </c>
      <c r="D14" s="48">
        <v>3429.9749999999995</v>
      </c>
      <c r="E14" s="48">
        <v>4958.5</v>
      </c>
      <c r="F14" s="48">
        <v>743.77499999999986</v>
      </c>
      <c r="G14" s="48">
        <v>3838.63</v>
      </c>
      <c r="H14" s="48">
        <v>575.79449999999997</v>
      </c>
      <c r="I14" s="48">
        <v>3491.63</v>
      </c>
      <c r="J14" s="48">
        <v>523.74450000000002</v>
      </c>
      <c r="K14" s="49">
        <v>35155.26</v>
      </c>
      <c r="L14" s="49">
        <v>5273.2889999999989</v>
      </c>
      <c r="M14" s="46"/>
    </row>
    <row r="15" spans="1:13" x14ac:dyDescent="0.2">
      <c r="B15" s="47">
        <v>2005</v>
      </c>
      <c r="C15" s="48">
        <v>26786.875</v>
      </c>
      <c r="D15" s="48">
        <v>4018.03125</v>
      </c>
      <c r="E15" s="48">
        <v>10831.55</v>
      </c>
      <c r="F15" s="48">
        <v>1624.7324999999998</v>
      </c>
      <c r="G15" s="48">
        <v>7007.5</v>
      </c>
      <c r="H15" s="48">
        <v>1051.125</v>
      </c>
      <c r="I15" s="48">
        <v>8788</v>
      </c>
      <c r="J15" s="48">
        <v>1318.2</v>
      </c>
      <c r="K15" s="49">
        <v>53413.925000000003</v>
      </c>
      <c r="L15" s="49">
        <v>8012.0887499999999</v>
      </c>
      <c r="M15" s="46"/>
    </row>
    <row r="16" spans="1:13" x14ac:dyDescent="0.2">
      <c r="B16" s="47">
        <v>2006</v>
      </c>
      <c r="C16" s="48">
        <v>18574</v>
      </c>
      <c r="D16" s="48">
        <v>2786.1</v>
      </c>
      <c r="E16" s="48">
        <v>17679.1875</v>
      </c>
      <c r="F16" s="48">
        <v>2651.8781250000002</v>
      </c>
      <c r="G16" s="48">
        <v>9483.2999999999993</v>
      </c>
      <c r="H16" s="48">
        <v>1422.4949999999999</v>
      </c>
      <c r="I16" s="48">
        <v>10281.199999999999</v>
      </c>
      <c r="J16" s="48">
        <v>1542.18</v>
      </c>
      <c r="K16" s="49">
        <v>56017.6875</v>
      </c>
      <c r="L16" s="49">
        <v>8402.6531249999989</v>
      </c>
      <c r="M16" s="46"/>
    </row>
    <row r="17" spans="1:13" x14ac:dyDescent="0.2">
      <c r="B17" s="47">
        <v>2007</v>
      </c>
      <c r="C17" s="48">
        <v>35251</v>
      </c>
      <c r="D17" s="48">
        <v>5287.6500000000005</v>
      </c>
      <c r="E17" s="48">
        <v>23245.95</v>
      </c>
      <c r="F17" s="48">
        <v>3486.8924999999999</v>
      </c>
      <c r="G17" s="48">
        <v>13793.5</v>
      </c>
      <c r="H17" s="48">
        <v>2069.0249999999996</v>
      </c>
      <c r="I17" s="48">
        <v>10112.25</v>
      </c>
      <c r="J17" s="48">
        <v>1516.8374999999999</v>
      </c>
      <c r="K17" s="49">
        <v>82402.7</v>
      </c>
      <c r="L17" s="49">
        <v>12360.404999999999</v>
      </c>
      <c r="M17" s="46"/>
    </row>
    <row r="18" spans="1:13" x14ac:dyDescent="0.2">
      <c r="B18" s="47">
        <v>2008</v>
      </c>
      <c r="C18" s="48">
        <v>33261.5</v>
      </c>
      <c r="D18" s="48">
        <v>4989.2250000000004</v>
      </c>
      <c r="E18" s="48">
        <v>26752.75</v>
      </c>
      <c r="F18" s="48">
        <v>4012.9124999999995</v>
      </c>
      <c r="G18" s="48">
        <v>25657.25</v>
      </c>
      <c r="H18" s="48">
        <v>3848.5875000000001</v>
      </c>
      <c r="I18" s="48">
        <v>11614</v>
      </c>
      <c r="J18" s="48">
        <v>1742.1000000000001</v>
      </c>
      <c r="K18" s="49">
        <v>97285.5</v>
      </c>
      <c r="L18" s="49">
        <v>14592.825000000001</v>
      </c>
      <c r="M18" s="46"/>
    </row>
    <row r="19" spans="1:13" x14ac:dyDescent="0.2">
      <c r="B19" s="47">
        <v>2009</v>
      </c>
      <c r="C19" s="48">
        <v>32741.21875</v>
      </c>
      <c r="D19" s="48">
        <v>4911.1828124999993</v>
      </c>
      <c r="E19" s="48">
        <v>13514.78125</v>
      </c>
      <c r="F19" s="48">
        <v>2027.2171874999999</v>
      </c>
      <c r="G19" s="48">
        <v>21364.853750000002</v>
      </c>
      <c r="H19" s="48">
        <v>3204.7280625000003</v>
      </c>
      <c r="I19" s="48">
        <v>5646</v>
      </c>
      <c r="J19" s="48">
        <v>846.9</v>
      </c>
      <c r="K19" s="49">
        <v>73266.853750000009</v>
      </c>
      <c r="L19" s="49">
        <v>10990.0280625</v>
      </c>
      <c r="M19" s="46"/>
    </row>
    <row r="20" spans="1:13" x14ac:dyDescent="0.2">
      <c r="B20" s="47">
        <v>2010</v>
      </c>
      <c r="C20" s="48">
        <v>40348.222000000002</v>
      </c>
      <c r="D20" s="48">
        <v>6052.2333000000008</v>
      </c>
      <c r="E20" s="48">
        <v>24439.375</v>
      </c>
      <c r="F20" s="48">
        <v>3665.90625</v>
      </c>
      <c r="G20" s="48">
        <v>17973.849999999999</v>
      </c>
      <c r="H20" s="48">
        <v>2696.0775000000003</v>
      </c>
      <c r="I20" s="48">
        <v>6556.97</v>
      </c>
      <c r="J20" s="48">
        <v>983.54550000000006</v>
      </c>
      <c r="K20" s="49">
        <v>89318.417000000001</v>
      </c>
      <c r="L20" s="49">
        <v>13397.762549999999</v>
      </c>
      <c r="M20" s="46"/>
    </row>
    <row r="21" spans="1:13" s="50" customFormat="1" x14ac:dyDescent="0.2">
      <c r="A21"/>
      <c r="B21" s="47">
        <v>2011</v>
      </c>
      <c r="C21" s="48">
        <v>39327.539999999994</v>
      </c>
      <c r="D21" s="48">
        <v>5899.1310000000003</v>
      </c>
      <c r="E21" s="48">
        <v>18823.424999999999</v>
      </c>
      <c r="F21" s="48">
        <v>2823.5137500000001</v>
      </c>
      <c r="G21" s="48">
        <v>10536.04</v>
      </c>
      <c r="H21" s="48">
        <v>1580.4060000000002</v>
      </c>
      <c r="I21" s="48">
        <v>3842.99</v>
      </c>
      <c r="J21" s="48">
        <v>576.44849999999997</v>
      </c>
      <c r="K21" s="49">
        <v>72529.99500000001</v>
      </c>
      <c r="L21" s="49">
        <v>10879.499250000001</v>
      </c>
      <c r="M21" s="46"/>
    </row>
    <row r="22" spans="1:13" s="50" customFormat="1" x14ac:dyDescent="0.2">
      <c r="A22"/>
      <c r="B22" s="47">
        <v>2012</v>
      </c>
      <c r="C22" s="48">
        <v>41520.5</v>
      </c>
      <c r="D22" s="48">
        <v>6228.0749999999989</v>
      </c>
      <c r="E22" s="48">
        <v>14688.75</v>
      </c>
      <c r="F22" s="48">
        <v>2203.3125</v>
      </c>
      <c r="G22" s="48">
        <v>10803.25</v>
      </c>
      <c r="H22" s="48">
        <v>1620.4875</v>
      </c>
      <c r="I22" s="48">
        <v>4498</v>
      </c>
      <c r="J22" s="48">
        <v>674.7</v>
      </c>
      <c r="K22" s="49">
        <v>71510.5</v>
      </c>
      <c r="L22" s="49">
        <v>10726.574999999999</v>
      </c>
      <c r="M22" s="46"/>
    </row>
    <row r="23" spans="1:13" s="50" customFormat="1" x14ac:dyDescent="0.2">
      <c r="A23"/>
      <c r="B23" s="47">
        <v>2013</v>
      </c>
      <c r="C23" s="48">
        <v>39552.875</v>
      </c>
      <c r="D23" s="48">
        <v>5932.9312500000005</v>
      </c>
      <c r="E23" s="48">
        <v>15349.75</v>
      </c>
      <c r="F23" s="48">
        <v>2302.4625000000001</v>
      </c>
      <c r="G23" s="48">
        <v>10304.875</v>
      </c>
      <c r="H23" s="48">
        <v>1545.73125</v>
      </c>
      <c r="I23" s="48">
        <v>4568.125</v>
      </c>
      <c r="J23" s="48">
        <v>685.21875</v>
      </c>
      <c r="K23" s="49">
        <v>69775.625</v>
      </c>
      <c r="L23" s="49">
        <v>10466.343750000002</v>
      </c>
      <c r="M23" s="46"/>
    </row>
    <row r="24" spans="1:13" s="50" customFormat="1" x14ac:dyDescent="0.2">
      <c r="A24"/>
      <c r="B24" s="47">
        <v>2014</v>
      </c>
      <c r="C24" s="48">
        <v>38766.75</v>
      </c>
      <c r="D24" s="48">
        <v>5815.0124999999998</v>
      </c>
      <c r="E24" s="48">
        <v>19829</v>
      </c>
      <c r="F24" s="48">
        <v>2974.35</v>
      </c>
      <c r="G24" s="48">
        <v>9708.5</v>
      </c>
      <c r="H24" s="48">
        <v>1456.2750000000001</v>
      </c>
      <c r="I24" s="48">
        <v>3305.9749999999999</v>
      </c>
      <c r="J24" s="48">
        <v>495.8962499999999</v>
      </c>
      <c r="K24" s="49">
        <v>71610.225000000006</v>
      </c>
      <c r="L24" s="49">
        <v>10741.533749999999</v>
      </c>
      <c r="M24" s="46"/>
    </row>
    <row r="25" spans="1:13" s="50" customFormat="1" x14ac:dyDescent="0.2">
      <c r="A25"/>
      <c r="B25" s="47">
        <v>2015</v>
      </c>
      <c r="C25" s="48">
        <v>29792.5</v>
      </c>
      <c r="D25" s="48">
        <v>4468.875</v>
      </c>
      <c r="E25" s="48">
        <v>9578.5</v>
      </c>
      <c r="F25" s="48">
        <v>1436.7749999999999</v>
      </c>
      <c r="G25" s="48">
        <v>13048.5</v>
      </c>
      <c r="H25" s="48">
        <v>1957.2750000000001</v>
      </c>
      <c r="I25" s="48">
        <v>75</v>
      </c>
      <c r="J25" s="48">
        <v>11.25</v>
      </c>
      <c r="K25" s="49">
        <v>52494.5</v>
      </c>
      <c r="L25" s="49">
        <v>7874.1749999999993</v>
      </c>
      <c r="M25" s="46"/>
    </row>
    <row r="26" spans="1:13" s="50" customFormat="1" x14ac:dyDescent="0.2">
      <c r="A26"/>
      <c r="B26" s="47">
        <v>2016</v>
      </c>
      <c r="C26" s="48">
        <v>33321</v>
      </c>
      <c r="D26" s="48">
        <v>4998.1500000000005</v>
      </c>
      <c r="E26" s="48">
        <v>10721.5</v>
      </c>
      <c r="F26" s="48">
        <v>1608.2249999999997</v>
      </c>
      <c r="G26" s="48">
        <v>16756.5</v>
      </c>
      <c r="H26" s="48">
        <v>2513.4749999999999</v>
      </c>
      <c r="I26" s="48">
        <v>15</v>
      </c>
      <c r="J26" s="48">
        <v>2.25</v>
      </c>
      <c r="K26" s="49">
        <v>60814</v>
      </c>
      <c r="L26" s="49">
        <v>9122.1</v>
      </c>
      <c r="M26" s="46"/>
    </row>
    <row r="27" spans="1:13" s="50" customFormat="1" x14ac:dyDescent="0.2">
      <c r="A27"/>
      <c r="B27" s="47">
        <v>2017</v>
      </c>
      <c r="C27" s="48">
        <v>32288.5</v>
      </c>
      <c r="D27" s="48">
        <v>4843.2750000000005</v>
      </c>
      <c r="E27" s="48">
        <v>21049</v>
      </c>
      <c r="F27" s="48">
        <v>3157.3500000000008</v>
      </c>
      <c r="G27" s="48">
        <v>24128</v>
      </c>
      <c r="H27" s="48">
        <v>3619.1999999999994</v>
      </c>
      <c r="I27" s="48">
        <v>0</v>
      </c>
      <c r="J27" s="48">
        <v>0</v>
      </c>
      <c r="K27" s="49">
        <v>77465.5</v>
      </c>
      <c r="L27" s="49">
        <v>11619.825000000001</v>
      </c>
      <c r="M27" s="46"/>
    </row>
    <row r="28" spans="1:13" s="50" customFormat="1" x14ac:dyDescent="0.2">
      <c r="A28"/>
      <c r="B28" s="47">
        <v>2018</v>
      </c>
      <c r="C28" s="48">
        <v>34219.5</v>
      </c>
      <c r="D28" s="48">
        <v>5132.9249999999993</v>
      </c>
      <c r="E28" s="48">
        <v>10506</v>
      </c>
      <c r="F28" s="48">
        <v>1575.9</v>
      </c>
      <c r="G28" s="48">
        <v>37281.5</v>
      </c>
      <c r="H28" s="48">
        <v>5592.2249999999995</v>
      </c>
      <c r="I28" s="48">
        <v>2</v>
      </c>
      <c r="J28" s="48">
        <v>0.3</v>
      </c>
      <c r="K28" s="49">
        <v>82009</v>
      </c>
      <c r="L28" s="49">
        <v>12301.349999999999</v>
      </c>
      <c r="M28" s="46"/>
    </row>
    <row r="29" spans="1:13" s="50" customFormat="1" x14ac:dyDescent="0.2">
      <c r="A29"/>
      <c r="B29" s="47">
        <v>2019</v>
      </c>
      <c r="C29" s="48">
        <v>42004.2</v>
      </c>
      <c r="D29" s="48">
        <v>6300.6299999999992</v>
      </c>
      <c r="E29" s="48">
        <v>12481.7</v>
      </c>
      <c r="F29" s="48">
        <v>1872.2550000000001</v>
      </c>
      <c r="G29" s="48">
        <v>27480.2</v>
      </c>
      <c r="H29" s="48">
        <v>4122.03</v>
      </c>
      <c r="I29" s="48">
        <v>2</v>
      </c>
      <c r="J29" s="48">
        <v>0.3</v>
      </c>
      <c r="K29" s="49">
        <v>81968.099999999991</v>
      </c>
      <c r="L29" s="49">
        <v>12295.214999999998</v>
      </c>
      <c r="M29" s="46"/>
    </row>
    <row r="30" spans="1:13" s="50" customFormat="1" x14ac:dyDescent="0.2">
      <c r="A30"/>
      <c r="B30" s="47">
        <v>2020</v>
      </c>
      <c r="C30" s="48">
        <v>27695</v>
      </c>
      <c r="D30" s="48">
        <v>4154.25</v>
      </c>
      <c r="E30" s="48">
        <v>10829</v>
      </c>
      <c r="F30" s="48">
        <v>1624.35</v>
      </c>
      <c r="G30" s="48">
        <v>19355.5</v>
      </c>
      <c r="H30" s="48">
        <v>2903.3250000000003</v>
      </c>
      <c r="I30" s="48">
        <v>6</v>
      </c>
      <c r="J30" s="48">
        <v>0.89999999999999991</v>
      </c>
      <c r="K30" s="49">
        <v>57885.5</v>
      </c>
      <c r="L30" s="49">
        <v>8682.8250000000007</v>
      </c>
      <c r="M30" s="46"/>
    </row>
    <row r="31" spans="1:13" s="50" customFormat="1" x14ac:dyDescent="0.2">
      <c r="A31"/>
      <c r="B31" s="47">
        <v>2021</v>
      </c>
      <c r="C31" s="48">
        <v>31779.5</v>
      </c>
      <c r="D31" s="48">
        <v>4766.9250000000002</v>
      </c>
      <c r="E31" s="48">
        <v>14253</v>
      </c>
      <c r="F31" s="48">
        <v>2137.9499999999998</v>
      </c>
      <c r="G31" s="48">
        <v>24173</v>
      </c>
      <c r="H31" s="48">
        <v>3625.9500000000003</v>
      </c>
      <c r="I31" s="48">
        <v>36</v>
      </c>
      <c r="J31" s="48">
        <v>5.4</v>
      </c>
      <c r="K31" s="49">
        <v>70241.5</v>
      </c>
      <c r="L31" s="49">
        <v>10536.225</v>
      </c>
      <c r="M31" s="46"/>
    </row>
    <row r="32" spans="1:13" s="50" customFormat="1" x14ac:dyDescent="0.2">
      <c r="A32"/>
      <c r="B32" s="47">
        <v>2022</v>
      </c>
      <c r="C32" s="48">
        <v>30169.5</v>
      </c>
      <c r="D32" s="48">
        <v>4525.4250000000002</v>
      </c>
      <c r="E32" s="48">
        <v>12437.5</v>
      </c>
      <c r="F32" s="48">
        <v>1865.625</v>
      </c>
      <c r="G32" s="48">
        <v>21123.5</v>
      </c>
      <c r="H32" s="48">
        <v>3168.5250000000005</v>
      </c>
      <c r="I32" s="48">
        <v>14.5</v>
      </c>
      <c r="J32" s="48">
        <v>2.1750000000000003</v>
      </c>
      <c r="K32" s="49">
        <v>63745</v>
      </c>
      <c r="L32" s="49">
        <v>9561.75</v>
      </c>
      <c r="M32" s="46"/>
    </row>
    <row r="33" spans="1:13" s="50" customFormat="1" x14ac:dyDescent="0.2">
      <c r="A33"/>
      <c r="B33" s="47">
        <v>2023</v>
      </c>
      <c r="C33" s="48">
        <v>23220.5</v>
      </c>
      <c r="D33" s="48">
        <v>3483.0749999999998</v>
      </c>
      <c r="E33" s="48">
        <v>9551.5</v>
      </c>
      <c r="F33" s="48">
        <v>1432.7250000000001</v>
      </c>
      <c r="G33" s="48">
        <v>18819.5</v>
      </c>
      <c r="H33" s="48">
        <v>2822.9250000000002</v>
      </c>
      <c r="I33" s="48">
        <v>22</v>
      </c>
      <c r="J33" s="48">
        <v>3.3</v>
      </c>
      <c r="K33" s="49">
        <v>51613.5</v>
      </c>
      <c r="L33" s="49">
        <v>7742.0249999999987</v>
      </c>
      <c r="M33" s="46"/>
    </row>
    <row r="34" spans="1:13" s="50" customFormat="1" ht="13.5" thickBot="1" x14ac:dyDescent="0.25">
      <c r="A34"/>
      <c r="B34" s="51" t="s">
        <v>56</v>
      </c>
      <c r="C34" s="52">
        <v>31332.824195400914</v>
      </c>
      <c r="D34" s="52">
        <v>4726.8554474919556</v>
      </c>
      <c r="E34" s="52">
        <v>13820.826877676154</v>
      </c>
      <c r="F34" s="52">
        <v>2073.1240316514227</v>
      </c>
      <c r="G34" s="52">
        <v>15628.698689616314</v>
      </c>
      <c r="H34" s="52">
        <v>2344.3048034424469</v>
      </c>
      <c r="I34" s="52">
        <v>3828.4973623066176</v>
      </c>
      <c r="J34" s="52">
        <v>574.27460434599243</v>
      </c>
      <c r="K34" s="52">
        <v>64045.745076086961</v>
      </c>
      <c r="L34" s="52">
        <v>9632.6226309782614</v>
      </c>
      <c r="M34" s="53"/>
    </row>
    <row r="35" spans="1:13" s="34" customFormat="1" ht="3.75" customHeight="1" x14ac:dyDescent="0.2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  <row r="36" spans="1:13" s="34" customFormat="1" x14ac:dyDescent="0.2">
      <c r="A36" s="36"/>
      <c r="B36" s="56"/>
      <c r="G36" s="57"/>
      <c r="H36" s="57"/>
      <c r="I36" s="57"/>
      <c r="J36" s="57"/>
      <c r="K36" s="58"/>
      <c r="L36" s="58"/>
      <c r="M36" s="59"/>
    </row>
    <row r="38" spans="1:13" ht="15.75" x14ac:dyDescent="0.25">
      <c r="B38" s="60" t="s">
        <v>57</v>
      </c>
    </row>
  </sheetData>
  <mergeCells count="6">
    <mergeCell ref="K9:L9"/>
    <mergeCell ref="A9:A11"/>
    <mergeCell ref="C9:D9"/>
    <mergeCell ref="E9:F9"/>
    <mergeCell ref="G9:H9"/>
    <mergeCell ref="I9:J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workbookViewId="0">
      <selection activeCell="Q50" sqref="Q50"/>
    </sheetView>
  </sheetViews>
  <sheetFormatPr defaultRowHeight="12.75" x14ac:dyDescent="0.2"/>
  <cols>
    <col min="1" max="1" width="1.140625" customWidth="1"/>
    <col min="2" max="2" width="17.5703125" customWidth="1"/>
    <col min="3" max="3" width="10.85546875" bestFit="1" customWidth="1"/>
    <col min="4" max="4" width="9.140625" bestFit="1" customWidth="1"/>
    <col min="5" max="5" width="10.85546875" bestFit="1" customWidth="1"/>
    <col min="6" max="6" width="9" customWidth="1"/>
    <col min="7" max="7" width="10.85546875" bestFit="1" customWidth="1"/>
    <col min="8" max="8" width="9" customWidth="1"/>
    <col min="9" max="9" width="10.85546875" bestFit="1" customWidth="1"/>
    <col min="10" max="10" width="9.140625" bestFit="1" customWidth="1"/>
    <col min="11" max="11" width="10.85546875" style="4" bestFit="1" customWidth="1"/>
    <col min="12" max="12" width="9" style="22" customWidth="1"/>
    <col min="13" max="13" width="2.42578125" style="61" customWidth="1"/>
  </cols>
  <sheetData>
    <row r="2" spans="1:13" s="34" customFormat="1" x14ac:dyDescent="0.2">
      <c r="B2" s="35" t="str">
        <f ca="1">MID(CELL("filename",A1),FIND("]",CELL("filename",A1))+1,255)</f>
        <v>Table 3.1.9-2</v>
      </c>
      <c r="K2" s="4"/>
      <c r="L2" s="4"/>
      <c r="M2" s="36"/>
    </row>
    <row r="3" spans="1:13" s="34" customFormat="1" x14ac:dyDescent="0.2">
      <c r="K3" s="4"/>
      <c r="L3" s="4"/>
      <c r="M3" s="36"/>
    </row>
    <row r="4" spans="1:13" s="34" customFormat="1" x14ac:dyDescent="0.2">
      <c r="B4" s="4" t="s">
        <v>43</v>
      </c>
      <c r="K4" s="4"/>
      <c r="L4" s="4"/>
      <c r="M4" s="36"/>
    </row>
    <row r="5" spans="1:13" s="34" customFormat="1" x14ac:dyDescent="0.2">
      <c r="B5" s="4" t="s">
        <v>44</v>
      </c>
      <c r="K5" s="4"/>
      <c r="L5" s="4"/>
      <c r="M5" s="36"/>
    </row>
    <row r="6" spans="1:13" s="34" customFormat="1" x14ac:dyDescent="0.2">
      <c r="B6" s="4" t="s">
        <v>58</v>
      </c>
      <c r="K6" s="4"/>
      <c r="L6" s="4"/>
      <c r="M6" s="36"/>
    </row>
    <row r="7" spans="1:13" s="34" customFormat="1" ht="14.25" x14ac:dyDescent="0.2">
      <c r="B7" s="4" t="s">
        <v>46</v>
      </c>
      <c r="K7" s="4"/>
      <c r="L7" s="4"/>
      <c r="M7" s="36"/>
    </row>
    <row r="8" spans="1:13" x14ac:dyDescent="0.2">
      <c r="B8" s="37"/>
      <c r="C8" s="37"/>
      <c r="D8" s="37"/>
      <c r="E8" s="37"/>
      <c r="F8" s="37"/>
      <c r="G8" s="37"/>
      <c r="H8" s="37"/>
      <c r="I8" s="37"/>
      <c r="J8" s="37"/>
      <c r="L8" s="4"/>
      <c r="M8" s="38"/>
    </row>
    <row r="9" spans="1:13" x14ac:dyDescent="0.2">
      <c r="M9" s="38"/>
    </row>
    <row r="10" spans="1:13" s="9" customFormat="1" ht="18" customHeight="1" x14ac:dyDescent="0.2">
      <c r="A10"/>
      <c r="B10" s="39" t="s">
        <v>47</v>
      </c>
      <c r="C10" s="82" t="s">
        <v>48</v>
      </c>
      <c r="D10" s="82"/>
      <c r="E10" s="82" t="s">
        <v>49</v>
      </c>
      <c r="F10" s="82"/>
      <c r="G10" s="82" t="s">
        <v>50</v>
      </c>
      <c r="H10" s="82"/>
      <c r="I10" s="82" t="s">
        <v>51</v>
      </c>
      <c r="J10" s="82"/>
      <c r="K10" s="82" t="s">
        <v>52</v>
      </c>
      <c r="L10" s="82"/>
      <c r="M10" s="40"/>
    </row>
    <row r="11" spans="1:13" s="9" customFormat="1" ht="18" customHeight="1" x14ac:dyDescent="0.2">
      <c r="A11"/>
      <c r="B11" s="41" t="s">
        <v>59</v>
      </c>
      <c r="C11" s="40" t="s">
        <v>54</v>
      </c>
      <c r="D11" s="40" t="s">
        <v>55</v>
      </c>
      <c r="E11" s="40" t="s">
        <v>54</v>
      </c>
      <c r="F11" s="40" t="s">
        <v>55</v>
      </c>
      <c r="G11" s="40" t="s">
        <v>54</v>
      </c>
      <c r="H11" s="40" t="s">
        <v>55</v>
      </c>
      <c r="I11" s="40" t="s">
        <v>54</v>
      </c>
      <c r="J11" s="40" t="s">
        <v>55</v>
      </c>
      <c r="K11" s="40" t="s">
        <v>54</v>
      </c>
      <c r="L11" s="40" t="s">
        <v>55</v>
      </c>
      <c r="M11" s="40"/>
    </row>
    <row r="12" spans="1:13" ht="3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L12" s="4"/>
      <c r="M12" s="38"/>
    </row>
    <row r="13" spans="1:13" s="9" customFormat="1" ht="12" customHeight="1" x14ac:dyDescent="0.2">
      <c r="A13"/>
      <c r="B13" s="62">
        <v>2001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0"/>
    </row>
    <row r="14" spans="1:13" x14ac:dyDescent="0.2">
      <c r="B14" s="47" t="s">
        <v>60</v>
      </c>
      <c r="C14" s="48">
        <v>1943.75</v>
      </c>
      <c r="D14" s="48">
        <v>291.5625</v>
      </c>
      <c r="E14" s="48">
        <v>370</v>
      </c>
      <c r="F14" s="48">
        <v>55.5</v>
      </c>
      <c r="G14" s="48">
        <v>712.9</v>
      </c>
      <c r="H14" s="48">
        <v>106.935</v>
      </c>
      <c r="I14" s="48">
        <v>421.5</v>
      </c>
      <c r="J14" s="48">
        <v>63.225000000000001</v>
      </c>
      <c r="K14" s="49">
        <v>3448.15</v>
      </c>
      <c r="L14" s="49">
        <v>517.22249999999997</v>
      </c>
      <c r="M14" s="46"/>
    </row>
    <row r="15" spans="1:13" x14ac:dyDescent="0.2">
      <c r="B15" s="47" t="s">
        <v>61</v>
      </c>
      <c r="C15" s="48">
        <v>1771.25</v>
      </c>
      <c r="D15" s="48">
        <v>265.6875</v>
      </c>
      <c r="E15" s="48">
        <v>259.25</v>
      </c>
      <c r="F15" s="48">
        <v>38.887500000000003</v>
      </c>
      <c r="G15" s="48">
        <v>671.75</v>
      </c>
      <c r="H15" s="48">
        <v>100.7625</v>
      </c>
      <c r="I15" s="48">
        <v>393.25</v>
      </c>
      <c r="J15" s="48">
        <v>58.987499999999997</v>
      </c>
      <c r="K15" s="49">
        <v>3095.5</v>
      </c>
      <c r="L15" s="49">
        <v>464.32499999999999</v>
      </c>
      <c r="M15" s="46"/>
    </row>
    <row r="16" spans="1:13" x14ac:dyDescent="0.2">
      <c r="B16" s="47" t="s">
        <v>62</v>
      </c>
      <c r="C16" s="48">
        <v>1864.5</v>
      </c>
      <c r="D16" s="48">
        <v>279.67500000000001</v>
      </c>
      <c r="E16" s="48">
        <v>350.5</v>
      </c>
      <c r="F16" s="48">
        <v>52.575000000000003</v>
      </c>
      <c r="G16" s="48">
        <v>562.5</v>
      </c>
      <c r="H16" s="48">
        <v>84.375</v>
      </c>
      <c r="I16" s="48">
        <v>230</v>
      </c>
      <c r="J16" s="48">
        <v>34.5</v>
      </c>
      <c r="K16" s="49">
        <v>3007.5</v>
      </c>
      <c r="L16" s="49">
        <v>451.125</v>
      </c>
      <c r="M16" s="46"/>
    </row>
    <row r="17" spans="1:13" x14ac:dyDescent="0.2">
      <c r="B17" s="47" t="s">
        <v>63</v>
      </c>
      <c r="C17" s="48">
        <v>1740.25</v>
      </c>
      <c r="D17" s="48">
        <v>261.03750000000002</v>
      </c>
      <c r="E17" s="48">
        <v>245.75</v>
      </c>
      <c r="F17" s="48">
        <v>36.862499999999997</v>
      </c>
      <c r="G17" s="48">
        <v>582</v>
      </c>
      <c r="H17" s="48">
        <v>87.3</v>
      </c>
      <c r="I17" s="48">
        <v>258.25</v>
      </c>
      <c r="J17" s="48">
        <v>38.737499999999997</v>
      </c>
      <c r="K17" s="49">
        <v>2826.25</v>
      </c>
      <c r="L17" s="49">
        <v>423.93750000000006</v>
      </c>
      <c r="M17" s="46"/>
    </row>
    <row r="18" spans="1:13" x14ac:dyDescent="0.2">
      <c r="B18" s="47" t="s">
        <v>64</v>
      </c>
      <c r="C18" s="48">
        <v>1570.75</v>
      </c>
      <c r="D18" s="48">
        <v>235.61250000000001</v>
      </c>
      <c r="E18" s="48">
        <v>245.75</v>
      </c>
      <c r="F18" s="48">
        <v>36.862499999999997</v>
      </c>
      <c r="G18" s="48">
        <v>494.5</v>
      </c>
      <c r="H18" s="48">
        <v>74.174999999999997</v>
      </c>
      <c r="I18" s="48">
        <v>250</v>
      </c>
      <c r="J18" s="48">
        <v>37.5</v>
      </c>
      <c r="K18" s="49">
        <v>2561</v>
      </c>
      <c r="L18" s="49">
        <v>384.15000000000003</v>
      </c>
      <c r="M18" s="46"/>
    </row>
    <row r="19" spans="1:13" x14ac:dyDescent="0.2">
      <c r="B19" s="47" t="s">
        <v>65</v>
      </c>
      <c r="C19" s="48">
        <v>1648.25</v>
      </c>
      <c r="D19" s="48">
        <v>247.23750000000001</v>
      </c>
      <c r="E19" s="48">
        <v>214</v>
      </c>
      <c r="F19" s="48">
        <v>32.1</v>
      </c>
      <c r="G19" s="48">
        <v>594.25</v>
      </c>
      <c r="H19" s="48">
        <v>89.137500000000003</v>
      </c>
      <c r="I19" s="48">
        <v>238</v>
      </c>
      <c r="J19" s="48">
        <v>35.700000000000003</v>
      </c>
      <c r="K19" s="49">
        <v>2694.5</v>
      </c>
      <c r="L19" s="49">
        <v>404.17500000000001</v>
      </c>
      <c r="M19" s="46"/>
    </row>
    <row r="20" spans="1:13" x14ac:dyDescent="0.2">
      <c r="B20" s="47" t="s">
        <v>66</v>
      </c>
      <c r="C20" s="48">
        <v>1894.25</v>
      </c>
      <c r="D20" s="48">
        <v>256.95</v>
      </c>
      <c r="E20" s="48">
        <v>256.95</v>
      </c>
      <c r="F20" s="48">
        <v>38.542499999999997</v>
      </c>
      <c r="G20" s="48">
        <v>661.2</v>
      </c>
      <c r="H20" s="48">
        <v>99.18</v>
      </c>
      <c r="I20" s="48">
        <v>301.45</v>
      </c>
      <c r="J20" s="48">
        <v>45.217500000000001</v>
      </c>
      <c r="K20" s="49">
        <v>3113.8499999999995</v>
      </c>
      <c r="L20" s="49">
        <v>439.89</v>
      </c>
      <c r="M20" s="46"/>
    </row>
    <row r="21" spans="1:13" x14ac:dyDescent="0.2">
      <c r="B21" s="47" t="s">
        <v>67</v>
      </c>
      <c r="C21" s="48">
        <v>2097.75</v>
      </c>
      <c r="D21" s="48">
        <v>430.5</v>
      </c>
      <c r="E21" s="48">
        <v>430.5</v>
      </c>
      <c r="F21" s="48">
        <v>64.575000000000003</v>
      </c>
      <c r="G21" s="48">
        <v>710.25</v>
      </c>
      <c r="H21" s="48">
        <v>106.53749999999999</v>
      </c>
      <c r="I21" s="48">
        <v>351</v>
      </c>
      <c r="J21" s="48">
        <v>52.65</v>
      </c>
      <c r="K21" s="49">
        <v>3589.5</v>
      </c>
      <c r="L21" s="49">
        <v>654.26249999999993</v>
      </c>
      <c r="M21" s="46"/>
    </row>
    <row r="22" spans="1:13" x14ac:dyDescent="0.2">
      <c r="B22" s="47" t="s">
        <v>68</v>
      </c>
      <c r="C22" s="48">
        <v>1509.25</v>
      </c>
      <c r="D22" s="48">
        <v>226.38749999999999</v>
      </c>
      <c r="E22" s="48">
        <v>769</v>
      </c>
      <c r="F22" s="48">
        <v>115.35</v>
      </c>
      <c r="G22" s="48">
        <v>845.5</v>
      </c>
      <c r="H22" s="48">
        <v>126.82499999999999</v>
      </c>
      <c r="I22" s="48">
        <v>475.5</v>
      </c>
      <c r="J22" s="48">
        <v>71.325000000000003</v>
      </c>
      <c r="K22" s="49">
        <v>3599.25</v>
      </c>
      <c r="L22" s="49">
        <v>539.88750000000005</v>
      </c>
      <c r="M22" s="46"/>
    </row>
    <row r="23" spans="1:13" x14ac:dyDescent="0.2">
      <c r="B23" s="47" t="s">
        <v>69</v>
      </c>
      <c r="C23" s="48">
        <v>1449.25</v>
      </c>
      <c r="D23" s="48">
        <v>426.25</v>
      </c>
      <c r="E23" s="48">
        <v>426.25</v>
      </c>
      <c r="F23" s="48">
        <v>63.9375</v>
      </c>
      <c r="G23" s="48">
        <v>868.5</v>
      </c>
      <c r="H23" s="48">
        <v>130.27500000000001</v>
      </c>
      <c r="I23" s="48">
        <v>510.75</v>
      </c>
      <c r="J23" s="48">
        <v>76.612499999999997</v>
      </c>
      <c r="K23" s="49">
        <v>3254.75</v>
      </c>
      <c r="L23" s="49">
        <v>697.07499999999993</v>
      </c>
      <c r="M23" s="46"/>
    </row>
    <row r="24" spans="1:13" s="50" customFormat="1" x14ac:dyDescent="0.2">
      <c r="A24"/>
      <c r="B24" s="47" t="s">
        <v>70</v>
      </c>
      <c r="C24" s="48">
        <v>1447</v>
      </c>
      <c r="D24" s="48">
        <v>396.75</v>
      </c>
      <c r="E24" s="48">
        <v>396.75</v>
      </c>
      <c r="F24" s="48">
        <v>59.512499999999996</v>
      </c>
      <c r="G24" s="48">
        <v>916.5</v>
      </c>
      <c r="H24" s="48">
        <v>137.47499999999999</v>
      </c>
      <c r="I24" s="48">
        <v>375.75</v>
      </c>
      <c r="J24" s="48">
        <v>56.362499999999997</v>
      </c>
      <c r="K24" s="49">
        <v>3136</v>
      </c>
      <c r="L24" s="49">
        <v>650.09999999999991</v>
      </c>
      <c r="M24" s="46"/>
    </row>
    <row r="25" spans="1:13" s="50" customFormat="1" x14ac:dyDescent="0.2">
      <c r="A25"/>
      <c r="B25" s="47" t="s">
        <v>71</v>
      </c>
      <c r="C25" s="48">
        <v>1684.75</v>
      </c>
      <c r="D25" s="48">
        <v>368</v>
      </c>
      <c r="E25" s="48">
        <v>368</v>
      </c>
      <c r="F25" s="48">
        <v>55.199999999999996</v>
      </c>
      <c r="G25" s="48">
        <v>814.75</v>
      </c>
      <c r="H25" s="48">
        <v>122.21249999999999</v>
      </c>
      <c r="I25" s="48">
        <v>370.5</v>
      </c>
      <c r="J25" s="48">
        <v>55.574999999999996</v>
      </c>
      <c r="K25" s="49">
        <v>3238</v>
      </c>
      <c r="L25" s="49">
        <v>600.98750000000007</v>
      </c>
      <c r="M25" s="46"/>
    </row>
    <row r="26" spans="1:13" s="50" customFormat="1" x14ac:dyDescent="0.2">
      <c r="A26"/>
      <c r="B26" s="64" t="s">
        <v>52</v>
      </c>
      <c r="C26" s="49">
        <v>20621</v>
      </c>
      <c r="D26" s="49">
        <v>3685.6499999999996</v>
      </c>
      <c r="E26" s="49">
        <v>4332.7</v>
      </c>
      <c r="F26" s="49">
        <v>649.90500000000009</v>
      </c>
      <c r="G26" s="49">
        <v>8434.6</v>
      </c>
      <c r="H26" s="49">
        <v>1265.19</v>
      </c>
      <c r="I26" s="49">
        <v>4175.95</v>
      </c>
      <c r="J26" s="49">
        <v>626.39249999999993</v>
      </c>
      <c r="K26" s="49">
        <v>37564.25</v>
      </c>
      <c r="L26" s="49">
        <v>6227.1374999999998</v>
      </c>
      <c r="M26" s="46"/>
    </row>
    <row r="27" spans="1:13" s="50" customFormat="1" x14ac:dyDescent="0.2">
      <c r="A27"/>
      <c r="B27" s="65"/>
      <c r="C27" s="46"/>
      <c r="D27" s="46"/>
      <c r="E27" s="46"/>
      <c r="F27" s="46"/>
      <c r="G27" s="46"/>
      <c r="H27" s="46"/>
      <c r="I27" s="46"/>
      <c r="J27" s="46"/>
      <c r="K27" s="66"/>
      <c r="L27" s="66"/>
      <c r="M27" s="46"/>
    </row>
    <row r="28" spans="1:13" ht="14.25" customHeight="1" x14ac:dyDescent="0.2">
      <c r="B28" s="62">
        <v>2002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/>
    </row>
    <row r="29" spans="1:13" s="46" customFormat="1" ht="3" customHeight="1" x14ac:dyDescent="0.2">
      <c r="K29" s="66"/>
      <c r="L29" s="66"/>
    </row>
    <row r="30" spans="1:13" s="46" customFormat="1" ht="11.25" x14ac:dyDescent="0.2">
      <c r="B30" s="47" t="s">
        <v>60</v>
      </c>
      <c r="C30" s="46" t="s">
        <v>72</v>
      </c>
      <c r="D30" s="46" t="s">
        <v>72</v>
      </c>
      <c r="E30" s="46" t="s">
        <v>72</v>
      </c>
      <c r="F30" s="46" t="s">
        <v>72</v>
      </c>
      <c r="G30" s="46" t="s">
        <v>72</v>
      </c>
      <c r="H30" s="46" t="s">
        <v>72</v>
      </c>
      <c r="I30" s="46" t="s">
        <v>72</v>
      </c>
      <c r="J30" s="46" t="s">
        <v>72</v>
      </c>
      <c r="K30" s="66" t="s">
        <v>72</v>
      </c>
      <c r="L30" s="66" t="s">
        <v>72</v>
      </c>
    </row>
    <row r="31" spans="1:13" s="46" customFormat="1" ht="11.25" x14ac:dyDescent="0.2">
      <c r="B31" s="47" t="s">
        <v>61</v>
      </c>
      <c r="C31" s="46" t="s">
        <v>72</v>
      </c>
      <c r="D31" s="46" t="s">
        <v>72</v>
      </c>
      <c r="E31" s="46" t="s">
        <v>72</v>
      </c>
      <c r="F31" s="46" t="s">
        <v>72</v>
      </c>
      <c r="G31" s="46" t="s">
        <v>72</v>
      </c>
      <c r="H31" s="46" t="s">
        <v>72</v>
      </c>
      <c r="I31" s="46" t="s">
        <v>72</v>
      </c>
      <c r="J31" s="46" t="s">
        <v>72</v>
      </c>
      <c r="K31" s="66" t="s">
        <v>72</v>
      </c>
      <c r="L31" s="66" t="s">
        <v>72</v>
      </c>
    </row>
    <row r="32" spans="1:13" s="46" customFormat="1" ht="11.25" x14ac:dyDescent="0.2">
      <c r="B32" s="47" t="s">
        <v>62</v>
      </c>
      <c r="C32" s="46" t="s">
        <v>72</v>
      </c>
      <c r="D32" s="46" t="s">
        <v>72</v>
      </c>
      <c r="E32" s="46" t="s">
        <v>72</v>
      </c>
      <c r="F32" s="46" t="s">
        <v>72</v>
      </c>
      <c r="G32" s="46" t="s">
        <v>72</v>
      </c>
      <c r="H32" s="46" t="s">
        <v>72</v>
      </c>
      <c r="I32" s="46" t="s">
        <v>72</v>
      </c>
      <c r="J32" s="46" t="s">
        <v>72</v>
      </c>
      <c r="K32" s="66" t="s">
        <v>72</v>
      </c>
      <c r="L32" s="66" t="s">
        <v>72</v>
      </c>
    </row>
    <row r="33" spans="2:13" s="46" customFormat="1" ht="11.25" x14ac:dyDescent="0.2">
      <c r="B33" s="47" t="s">
        <v>63</v>
      </c>
      <c r="C33" s="46" t="s">
        <v>72</v>
      </c>
      <c r="D33" s="46" t="s">
        <v>72</v>
      </c>
      <c r="E33" s="46" t="s">
        <v>72</v>
      </c>
      <c r="F33" s="46" t="s">
        <v>72</v>
      </c>
      <c r="G33" s="46" t="s">
        <v>72</v>
      </c>
      <c r="H33" s="46" t="s">
        <v>72</v>
      </c>
      <c r="I33" s="46" t="s">
        <v>72</v>
      </c>
      <c r="J33" s="46" t="s">
        <v>72</v>
      </c>
      <c r="K33" s="66" t="s">
        <v>72</v>
      </c>
      <c r="L33" s="66" t="s">
        <v>72</v>
      </c>
    </row>
    <row r="34" spans="2:13" s="46" customFormat="1" ht="11.25" x14ac:dyDescent="0.2">
      <c r="B34" s="47" t="s">
        <v>64</v>
      </c>
      <c r="C34" s="46" t="s">
        <v>72</v>
      </c>
      <c r="D34" s="46" t="s">
        <v>72</v>
      </c>
      <c r="E34" s="46" t="s">
        <v>72</v>
      </c>
      <c r="F34" s="46" t="s">
        <v>72</v>
      </c>
      <c r="G34" s="46" t="s">
        <v>72</v>
      </c>
      <c r="H34" s="46" t="s">
        <v>72</v>
      </c>
      <c r="I34" s="46" t="s">
        <v>72</v>
      </c>
      <c r="J34" s="46" t="s">
        <v>72</v>
      </c>
      <c r="K34" s="66" t="s">
        <v>72</v>
      </c>
      <c r="L34" s="66" t="s">
        <v>72</v>
      </c>
    </row>
    <row r="35" spans="2:13" x14ac:dyDescent="0.2">
      <c r="B35" s="47" t="s">
        <v>65</v>
      </c>
      <c r="C35" s="46" t="s">
        <v>72</v>
      </c>
      <c r="D35" s="46" t="s">
        <v>72</v>
      </c>
      <c r="E35" s="46" t="s">
        <v>72</v>
      </c>
      <c r="F35" s="46" t="s">
        <v>72</v>
      </c>
      <c r="G35" s="46" t="s">
        <v>72</v>
      </c>
      <c r="H35" s="46" t="s">
        <v>72</v>
      </c>
      <c r="I35" s="46" t="s">
        <v>72</v>
      </c>
      <c r="J35" s="46" t="s">
        <v>72</v>
      </c>
      <c r="K35" s="66" t="s">
        <v>72</v>
      </c>
      <c r="L35" s="66" t="s">
        <v>72</v>
      </c>
    </row>
    <row r="36" spans="2:13" x14ac:dyDescent="0.2">
      <c r="B36" s="47" t="s">
        <v>66</v>
      </c>
      <c r="C36" s="46" t="s">
        <v>72</v>
      </c>
      <c r="D36" s="46" t="s">
        <v>72</v>
      </c>
      <c r="E36" s="46" t="s">
        <v>72</v>
      </c>
      <c r="F36" s="46" t="s">
        <v>72</v>
      </c>
      <c r="G36" s="46" t="s">
        <v>72</v>
      </c>
      <c r="H36" s="46" t="s">
        <v>72</v>
      </c>
      <c r="I36" s="46" t="s">
        <v>72</v>
      </c>
      <c r="J36" s="46" t="s">
        <v>72</v>
      </c>
      <c r="K36" s="66" t="s">
        <v>72</v>
      </c>
      <c r="L36" s="66" t="s">
        <v>72</v>
      </c>
    </row>
    <row r="37" spans="2:13" x14ac:dyDescent="0.2">
      <c r="B37" s="47" t="s">
        <v>67</v>
      </c>
      <c r="C37" s="46" t="s">
        <v>72</v>
      </c>
      <c r="D37" s="46" t="s">
        <v>72</v>
      </c>
      <c r="E37" s="46" t="s">
        <v>72</v>
      </c>
      <c r="F37" s="46" t="s">
        <v>72</v>
      </c>
      <c r="G37" s="46" t="s">
        <v>72</v>
      </c>
      <c r="H37" s="46" t="s">
        <v>72</v>
      </c>
      <c r="I37" s="46" t="s">
        <v>72</v>
      </c>
      <c r="J37" s="46" t="s">
        <v>72</v>
      </c>
      <c r="K37" s="66" t="s">
        <v>72</v>
      </c>
      <c r="L37" s="66" t="s">
        <v>72</v>
      </c>
    </row>
    <row r="38" spans="2:13" x14ac:dyDescent="0.2">
      <c r="B38" s="47" t="s">
        <v>68</v>
      </c>
      <c r="C38" s="46" t="s">
        <v>72</v>
      </c>
      <c r="D38" s="46" t="s">
        <v>72</v>
      </c>
      <c r="E38" s="46" t="s">
        <v>72</v>
      </c>
      <c r="F38" s="46" t="s">
        <v>72</v>
      </c>
      <c r="G38" s="46" t="s">
        <v>72</v>
      </c>
      <c r="H38" s="46" t="s">
        <v>72</v>
      </c>
      <c r="I38" s="46" t="s">
        <v>72</v>
      </c>
      <c r="J38" s="46" t="s">
        <v>72</v>
      </c>
      <c r="K38" s="66" t="s">
        <v>72</v>
      </c>
      <c r="L38" s="66" t="s">
        <v>72</v>
      </c>
    </row>
    <row r="39" spans="2:13" x14ac:dyDescent="0.2">
      <c r="B39" s="47" t="s">
        <v>69</v>
      </c>
      <c r="C39" s="46" t="s">
        <v>72</v>
      </c>
      <c r="D39" s="46" t="s">
        <v>72</v>
      </c>
      <c r="E39" s="46" t="s">
        <v>72</v>
      </c>
      <c r="F39" s="46" t="s">
        <v>72</v>
      </c>
      <c r="G39" s="46" t="s">
        <v>72</v>
      </c>
      <c r="H39" s="46" t="s">
        <v>72</v>
      </c>
      <c r="I39" s="46" t="s">
        <v>72</v>
      </c>
      <c r="J39" s="46" t="s">
        <v>72</v>
      </c>
      <c r="K39" s="66" t="s">
        <v>72</v>
      </c>
      <c r="L39" s="66" t="s">
        <v>72</v>
      </c>
    </row>
    <row r="40" spans="2:13" x14ac:dyDescent="0.2">
      <c r="B40" s="47" t="s">
        <v>70</v>
      </c>
      <c r="C40" s="46" t="s">
        <v>72</v>
      </c>
      <c r="D40" s="46" t="s">
        <v>72</v>
      </c>
      <c r="E40" s="46" t="s">
        <v>72</v>
      </c>
      <c r="F40" s="46" t="s">
        <v>72</v>
      </c>
      <c r="G40" s="46" t="s">
        <v>72</v>
      </c>
      <c r="H40" s="46" t="s">
        <v>72</v>
      </c>
      <c r="I40" s="46" t="s">
        <v>72</v>
      </c>
      <c r="J40" s="46" t="s">
        <v>72</v>
      </c>
      <c r="K40" s="66" t="s">
        <v>72</v>
      </c>
      <c r="L40" s="66" t="s">
        <v>72</v>
      </c>
    </row>
    <row r="41" spans="2:13" x14ac:dyDescent="0.2">
      <c r="B41" s="47" t="s">
        <v>71</v>
      </c>
      <c r="C41" s="46" t="s">
        <v>72</v>
      </c>
      <c r="D41" s="46" t="s">
        <v>72</v>
      </c>
      <c r="E41" s="46" t="s">
        <v>72</v>
      </c>
      <c r="F41" s="46" t="s">
        <v>72</v>
      </c>
      <c r="G41" s="46" t="s">
        <v>72</v>
      </c>
      <c r="H41" s="46" t="s">
        <v>72</v>
      </c>
      <c r="I41" s="46" t="s">
        <v>72</v>
      </c>
      <c r="J41" s="46" t="s">
        <v>72</v>
      </c>
      <c r="K41" s="66" t="s">
        <v>72</v>
      </c>
      <c r="L41" s="66" t="s">
        <v>72</v>
      </c>
    </row>
    <row r="42" spans="2:13" x14ac:dyDescent="0.2">
      <c r="B42" s="64" t="s">
        <v>52</v>
      </c>
      <c r="C42" s="49">
        <f>+'[1]Table 5.3'!$C$10</f>
        <v>19860.451548820114</v>
      </c>
      <c r="D42" s="49">
        <f>+'[1]Table 5.3'!$H$10</f>
        <v>2979.0677323230175</v>
      </c>
      <c r="E42" s="49">
        <f>+'[1]Table 5.3'!$D$10</f>
        <v>4082.2725588753942</v>
      </c>
      <c r="F42" s="49">
        <f>+'[1]Table 5.3'!$I$10</f>
        <v>612.34088383130904</v>
      </c>
      <c r="G42" s="49">
        <f>+'[1]Table 5.3'!$E$10</f>
        <v>6501.022421558916</v>
      </c>
      <c r="H42" s="49">
        <f>+'[1]Table 5.3'!$J$10</f>
        <v>975.15336323383724</v>
      </c>
      <c r="I42" s="49">
        <f>+'[1]Table 5.3'!$F$10</f>
        <v>3589.3519707455766</v>
      </c>
      <c r="J42" s="49">
        <f>+'[1]Table 5.3'!$K$10</f>
        <v>538.4027956118365</v>
      </c>
      <c r="K42" s="49">
        <f>+C42+E42+G42+I42</f>
        <v>34033.0985</v>
      </c>
      <c r="L42" s="67">
        <f>+D42+F42+H42+J42</f>
        <v>5104.9647749999995</v>
      </c>
    </row>
    <row r="43" spans="2:13" s="69" customForma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66"/>
      <c r="L43" s="68"/>
      <c r="M43" s="61"/>
    </row>
    <row r="44" spans="2:13" s="69" customFormat="1" x14ac:dyDescent="0.2">
      <c r="B44" s="62">
        <v>2003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1"/>
    </row>
    <row r="45" spans="2:13" s="69" customFormat="1" ht="3.75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66"/>
      <c r="L45" s="66"/>
      <c r="M45" s="61"/>
    </row>
    <row r="46" spans="2:13" s="69" customFormat="1" x14ac:dyDescent="0.2">
      <c r="B46" s="47" t="s">
        <v>60</v>
      </c>
      <c r="C46" s="48">
        <v>1849.5</v>
      </c>
      <c r="D46" s="48">
        <v>277.42500000000001</v>
      </c>
      <c r="E46" s="48">
        <v>572.5</v>
      </c>
      <c r="F46" s="48">
        <v>85.875</v>
      </c>
      <c r="G46" s="48">
        <v>657.5</v>
      </c>
      <c r="H46" s="48">
        <v>98.625</v>
      </c>
      <c r="I46" s="48">
        <v>384</v>
      </c>
      <c r="J46" s="48">
        <v>57.6</v>
      </c>
      <c r="K46" s="49">
        <v>3463.5</v>
      </c>
      <c r="L46" s="49">
        <v>519.52499999999998</v>
      </c>
      <c r="M46" s="61"/>
    </row>
    <row r="47" spans="2:13" s="69" customFormat="1" x14ac:dyDescent="0.2">
      <c r="B47" s="47" t="s">
        <v>61</v>
      </c>
      <c r="C47" s="48">
        <v>1517.5</v>
      </c>
      <c r="D47" s="48">
        <v>227.625</v>
      </c>
      <c r="E47" s="48">
        <v>473.5</v>
      </c>
      <c r="F47" s="48">
        <v>71.025000000000006</v>
      </c>
      <c r="G47" s="48">
        <v>545</v>
      </c>
      <c r="H47" s="48">
        <v>81.75</v>
      </c>
      <c r="I47" s="48">
        <v>328.5</v>
      </c>
      <c r="J47" s="48">
        <v>49.274999999999999</v>
      </c>
      <c r="K47" s="49">
        <v>2864.5</v>
      </c>
      <c r="L47" s="49">
        <v>429.67499999999995</v>
      </c>
      <c r="M47" s="61"/>
    </row>
    <row r="48" spans="2:13" s="69" customFormat="1" x14ac:dyDescent="0.2">
      <c r="B48" s="47" t="s">
        <v>62</v>
      </c>
      <c r="C48" s="48">
        <v>1704.5</v>
      </c>
      <c r="D48" s="48">
        <v>255.67500000000001</v>
      </c>
      <c r="E48" s="48">
        <v>154</v>
      </c>
      <c r="F48" s="48">
        <v>23.1</v>
      </c>
      <c r="G48" s="48">
        <v>508.5</v>
      </c>
      <c r="H48" s="48">
        <v>76.275000000000006</v>
      </c>
      <c r="I48" s="48">
        <v>203.5</v>
      </c>
      <c r="J48" s="48">
        <v>30.524999999999999</v>
      </c>
      <c r="K48" s="49">
        <v>2570.5</v>
      </c>
      <c r="L48" s="49">
        <v>385.57500000000005</v>
      </c>
      <c r="M48" s="61"/>
    </row>
    <row r="49" spans="2:13" s="69" customFormat="1" x14ac:dyDescent="0.2">
      <c r="B49" s="47" t="s">
        <v>63</v>
      </c>
      <c r="C49" s="48">
        <v>1594</v>
      </c>
      <c r="D49" s="48">
        <v>239.1</v>
      </c>
      <c r="E49" s="48">
        <v>142.5</v>
      </c>
      <c r="F49" s="48">
        <v>21.375</v>
      </c>
      <c r="G49" s="48">
        <v>313.5</v>
      </c>
      <c r="H49" s="48">
        <v>47.024999999999999</v>
      </c>
      <c r="I49" s="48">
        <v>203.5</v>
      </c>
      <c r="J49" s="48">
        <v>30.524999999999999</v>
      </c>
      <c r="K49" s="49">
        <v>2253.5</v>
      </c>
      <c r="L49" s="49">
        <v>338.02499999999998</v>
      </c>
      <c r="M49" s="61"/>
    </row>
    <row r="50" spans="2:13" s="69" customFormat="1" x14ac:dyDescent="0.2">
      <c r="B50" s="47" t="s">
        <v>64</v>
      </c>
      <c r="C50" s="48">
        <v>957</v>
      </c>
      <c r="D50" s="48">
        <v>143.55000000000001</v>
      </c>
      <c r="E50" s="48">
        <v>218</v>
      </c>
      <c r="F50" s="48">
        <v>32.700000000000003</v>
      </c>
      <c r="G50" s="48">
        <v>241.5</v>
      </c>
      <c r="H50" s="48">
        <v>36.225000000000001</v>
      </c>
      <c r="I50" s="48">
        <v>388.5</v>
      </c>
      <c r="J50" s="48">
        <v>58.274999999999999</v>
      </c>
      <c r="K50" s="49">
        <v>1805</v>
      </c>
      <c r="L50" s="49">
        <v>270.75</v>
      </c>
      <c r="M50" s="61"/>
    </row>
    <row r="51" spans="2:13" s="69" customFormat="1" x14ac:dyDescent="0.2">
      <c r="B51" s="47" t="s">
        <v>65</v>
      </c>
      <c r="C51" s="48">
        <v>1756.5</v>
      </c>
      <c r="D51" s="48">
        <v>263.47500000000002</v>
      </c>
      <c r="E51" s="48">
        <v>467</v>
      </c>
      <c r="F51" s="48">
        <v>70.05</v>
      </c>
      <c r="G51" s="48">
        <v>405.5</v>
      </c>
      <c r="H51" s="48">
        <v>60.825000000000003</v>
      </c>
      <c r="I51" s="48">
        <v>700.5</v>
      </c>
      <c r="J51" s="48">
        <v>105.075</v>
      </c>
      <c r="K51" s="49">
        <v>3329.5</v>
      </c>
      <c r="L51" s="49">
        <v>499.42500000000001</v>
      </c>
      <c r="M51" s="61"/>
    </row>
    <row r="52" spans="2:13" s="69" customFormat="1" x14ac:dyDescent="0.2">
      <c r="B52" s="47" t="s">
        <v>66</v>
      </c>
      <c r="C52" s="48">
        <v>1915</v>
      </c>
      <c r="D52" s="48">
        <v>287.25</v>
      </c>
      <c r="E52" s="48">
        <v>387</v>
      </c>
      <c r="F52" s="48">
        <v>58.05</v>
      </c>
      <c r="G52" s="48">
        <v>515.5</v>
      </c>
      <c r="H52" s="48">
        <v>77.325000000000003</v>
      </c>
      <c r="I52" s="48">
        <v>246</v>
      </c>
      <c r="J52" s="48">
        <v>36.9</v>
      </c>
      <c r="K52" s="49">
        <v>3063.5</v>
      </c>
      <c r="L52" s="49">
        <v>459.52499999999998</v>
      </c>
      <c r="M52" s="61"/>
    </row>
    <row r="53" spans="2:13" s="69" customFormat="1" x14ac:dyDescent="0.2">
      <c r="B53" s="47" t="s">
        <v>67</v>
      </c>
      <c r="C53" s="48">
        <v>1915</v>
      </c>
      <c r="D53" s="48">
        <v>287.25</v>
      </c>
      <c r="E53" s="48">
        <v>284</v>
      </c>
      <c r="F53" s="48">
        <v>42.6</v>
      </c>
      <c r="G53" s="48">
        <v>442.5</v>
      </c>
      <c r="H53" s="48">
        <v>66.375</v>
      </c>
      <c r="I53" s="48">
        <v>286.5</v>
      </c>
      <c r="J53" s="48">
        <v>42.975000000000001</v>
      </c>
      <c r="K53" s="49">
        <v>2928</v>
      </c>
      <c r="L53" s="49">
        <v>439.20000000000005</v>
      </c>
      <c r="M53" s="61"/>
    </row>
    <row r="54" spans="2:13" s="69" customFormat="1" x14ac:dyDescent="0.2">
      <c r="B54" s="47" t="s">
        <v>68</v>
      </c>
      <c r="C54" s="48">
        <v>1488.5</v>
      </c>
      <c r="D54" s="48">
        <v>223.27500000000001</v>
      </c>
      <c r="E54" s="48">
        <v>415.5</v>
      </c>
      <c r="F54" s="48">
        <v>62.325000000000003</v>
      </c>
      <c r="G54" s="48">
        <v>481.5</v>
      </c>
      <c r="H54" s="48">
        <v>72.224999999999994</v>
      </c>
      <c r="I54" s="48">
        <v>355</v>
      </c>
      <c r="J54" s="48">
        <v>53.25</v>
      </c>
      <c r="K54" s="49">
        <v>2740.5</v>
      </c>
      <c r="L54" s="49">
        <v>411.07500000000005</v>
      </c>
      <c r="M54" s="61"/>
    </row>
    <row r="55" spans="2:13" s="69" customFormat="1" x14ac:dyDescent="0.2">
      <c r="B55" s="47" t="s">
        <v>69</v>
      </c>
      <c r="C55" s="48">
        <v>325</v>
      </c>
      <c r="D55" s="48">
        <v>48.75</v>
      </c>
      <c r="E55" s="48">
        <v>49</v>
      </c>
      <c r="F55" s="48">
        <v>7.35</v>
      </c>
      <c r="G55" s="48">
        <v>96.5</v>
      </c>
      <c r="H55" s="48">
        <v>14.475</v>
      </c>
      <c r="I55" s="48">
        <v>56.5</v>
      </c>
      <c r="J55" s="48">
        <v>8.4749999999999996</v>
      </c>
      <c r="K55" s="49">
        <v>527</v>
      </c>
      <c r="L55" s="49">
        <v>79.05</v>
      </c>
      <c r="M55" s="61"/>
    </row>
    <row r="56" spans="2:13" x14ac:dyDescent="0.2">
      <c r="B56" s="47" t="s">
        <v>70</v>
      </c>
      <c r="C56" s="48">
        <v>1638.5</v>
      </c>
      <c r="D56" s="48">
        <v>245.77500000000001</v>
      </c>
      <c r="E56" s="48">
        <v>253.5</v>
      </c>
      <c r="F56" s="48">
        <v>38.024999999999999</v>
      </c>
      <c r="G56" s="48">
        <v>460.5</v>
      </c>
      <c r="H56" s="48">
        <v>69.075000000000003</v>
      </c>
      <c r="I56" s="48">
        <v>167.5</v>
      </c>
      <c r="J56" s="48">
        <v>25.125</v>
      </c>
      <c r="K56" s="49">
        <v>2520</v>
      </c>
      <c r="L56" s="49">
        <v>378</v>
      </c>
    </row>
    <row r="57" spans="2:13" x14ac:dyDescent="0.2">
      <c r="B57" s="47" t="s">
        <v>71</v>
      </c>
      <c r="C57" s="48">
        <v>1913</v>
      </c>
      <c r="D57" s="48">
        <v>286.95</v>
      </c>
      <c r="E57" s="48">
        <v>257.5</v>
      </c>
      <c r="F57" s="48">
        <v>38.625</v>
      </c>
      <c r="G57" s="48">
        <v>409.5</v>
      </c>
      <c r="H57" s="48">
        <v>61.424999999999997</v>
      </c>
      <c r="I57" s="48">
        <v>286</v>
      </c>
      <c r="J57" s="48">
        <v>42.9</v>
      </c>
      <c r="K57" s="49">
        <v>2866</v>
      </c>
      <c r="L57" s="49">
        <v>429.9</v>
      </c>
    </row>
    <row r="58" spans="2:13" ht="13.5" thickBot="1" x14ac:dyDescent="0.25">
      <c r="B58" s="70" t="s">
        <v>52</v>
      </c>
      <c r="C58" s="71">
        <v>18574</v>
      </c>
      <c r="D58" s="71">
        <v>2786.1</v>
      </c>
      <c r="E58" s="71">
        <v>3674</v>
      </c>
      <c r="F58" s="71">
        <v>551.1</v>
      </c>
      <c r="G58" s="71">
        <v>5077.5</v>
      </c>
      <c r="H58" s="71">
        <v>761.625</v>
      </c>
      <c r="I58" s="71">
        <v>3606</v>
      </c>
      <c r="J58" s="71">
        <v>540.90000000000009</v>
      </c>
      <c r="K58" s="71">
        <v>30931.5</v>
      </c>
      <c r="L58" s="71">
        <v>4639.7250000000004</v>
      </c>
    </row>
    <row r="61" spans="2:13" ht="15.75" x14ac:dyDescent="0.25">
      <c r="B61" s="60" t="s">
        <v>57</v>
      </c>
    </row>
  </sheetData>
  <mergeCells count="5">
    <mergeCell ref="C10:D10"/>
    <mergeCell ref="E10:F10"/>
    <mergeCell ref="G10:H10"/>
    <mergeCell ref="I10:J10"/>
    <mergeCell ref="K10:L10"/>
  </mergeCells>
  <pageMargins left="0.2" right="0.2" top="0.41" bottom="0.37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opLeftCell="A2" workbookViewId="0">
      <pane xSplit="2" ySplit="11" topLeftCell="C13" activePane="bottomRight" state="frozen"/>
      <selection activeCell="F7" sqref="F7"/>
      <selection pane="topRight" activeCell="F7" sqref="F7"/>
      <selection pane="bottomLeft" activeCell="F7" sqref="F7"/>
      <selection pane="bottomRight" activeCell="T27" sqref="T27"/>
    </sheetView>
  </sheetViews>
  <sheetFormatPr defaultRowHeight="12.75" x14ac:dyDescent="0.2"/>
  <cols>
    <col min="1" max="1" width="1.140625" customWidth="1"/>
    <col min="2" max="2" width="17.5703125" customWidth="1"/>
    <col min="3" max="3" width="11" bestFit="1" customWidth="1"/>
    <col min="4" max="4" width="9.5703125" bestFit="1" customWidth="1"/>
    <col min="5" max="5" width="11" bestFit="1" customWidth="1"/>
    <col min="6" max="6" width="9.5703125" bestFit="1" customWidth="1"/>
    <col min="7" max="7" width="11" bestFit="1" customWidth="1"/>
    <col min="8" max="8" width="9.5703125" bestFit="1" customWidth="1"/>
    <col min="9" max="9" width="10.85546875" bestFit="1" customWidth="1"/>
    <col min="10" max="10" width="9.140625" bestFit="1" customWidth="1"/>
    <col min="11" max="11" width="10.85546875" style="4" bestFit="1" customWidth="1"/>
    <col min="12" max="12" width="9.7109375" style="22" customWidth="1"/>
    <col min="13" max="13" width="2.42578125" style="61" customWidth="1"/>
  </cols>
  <sheetData>
    <row r="2" spans="1:13" s="34" customFormat="1" x14ac:dyDescent="0.2">
      <c r="B2" s="35" t="str">
        <f ca="1">MID(CELL("filename",A1),FIND("]",CELL("filename",A1))+1,255)</f>
        <v>Table 3.1.9-3</v>
      </c>
      <c r="K2" s="4"/>
      <c r="L2" s="4"/>
      <c r="M2" s="36"/>
    </row>
    <row r="3" spans="1:13" s="34" customFormat="1" x14ac:dyDescent="0.2">
      <c r="K3" s="4"/>
      <c r="L3" s="4"/>
      <c r="M3" s="36"/>
    </row>
    <row r="4" spans="1:13" s="34" customFormat="1" x14ac:dyDescent="0.2">
      <c r="B4" s="4" t="s">
        <v>43</v>
      </c>
      <c r="K4" s="4"/>
      <c r="L4" s="4"/>
      <c r="M4" s="36"/>
    </row>
    <row r="5" spans="1:13" s="34" customFormat="1" x14ac:dyDescent="0.2">
      <c r="B5" s="4" t="s">
        <v>44</v>
      </c>
      <c r="K5" s="4"/>
      <c r="L5" s="4"/>
      <c r="M5" s="36"/>
    </row>
    <row r="6" spans="1:13" s="34" customFormat="1" x14ac:dyDescent="0.2">
      <c r="B6" s="4" t="s">
        <v>73</v>
      </c>
      <c r="K6" s="4"/>
      <c r="L6" s="4"/>
      <c r="M6" s="36"/>
    </row>
    <row r="7" spans="1:13" s="34" customFormat="1" ht="14.25" x14ac:dyDescent="0.2">
      <c r="B7" s="4" t="s">
        <v>46</v>
      </c>
      <c r="K7" s="4"/>
      <c r="L7" s="4"/>
      <c r="M7" s="36"/>
    </row>
    <row r="8" spans="1:13" x14ac:dyDescent="0.2">
      <c r="B8" s="37"/>
      <c r="C8" s="37"/>
      <c r="D8" s="37"/>
      <c r="E8" s="37"/>
      <c r="F8" s="37"/>
      <c r="G8" s="37"/>
      <c r="H8" s="37"/>
      <c r="I8" s="37"/>
      <c r="J8" s="37"/>
      <c r="L8" s="4"/>
      <c r="M8" s="38"/>
    </row>
    <row r="9" spans="1:13" x14ac:dyDescent="0.2">
      <c r="M9" s="38"/>
    </row>
    <row r="10" spans="1:13" s="9" customFormat="1" ht="18" customHeight="1" x14ac:dyDescent="0.2">
      <c r="A10"/>
      <c r="B10" s="39" t="s">
        <v>47</v>
      </c>
      <c r="C10" s="82" t="s">
        <v>48</v>
      </c>
      <c r="D10" s="82"/>
      <c r="E10" s="82" t="s">
        <v>49</v>
      </c>
      <c r="F10" s="82"/>
      <c r="G10" s="82" t="s">
        <v>50</v>
      </c>
      <c r="H10" s="82"/>
      <c r="I10" s="82" t="s">
        <v>51</v>
      </c>
      <c r="J10" s="82"/>
      <c r="K10" s="82" t="s">
        <v>52</v>
      </c>
      <c r="L10" s="82"/>
      <c r="M10" s="40"/>
    </row>
    <row r="11" spans="1:13" s="9" customFormat="1" ht="18" customHeight="1" x14ac:dyDescent="0.2">
      <c r="A11"/>
      <c r="B11" s="41" t="s">
        <v>59</v>
      </c>
      <c r="C11" s="40" t="s">
        <v>54</v>
      </c>
      <c r="D11" s="40" t="s">
        <v>55</v>
      </c>
      <c r="E11" s="40" t="s">
        <v>54</v>
      </c>
      <c r="F11" s="40" t="s">
        <v>55</v>
      </c>
      <c r="G11" s="40" t="s">
        <v>54</v>
      </c>
      <c r="H11" s="40" t="s">
        <v>55</v>
      </c>
      <c r="I11" s="40" t="s">
        <v>54</v>
      </c>
      <c r="J11" s="40" t="s">
        <v>55</v>
      </c>
      <c r="K11" s="40" t="s">
        <v>54</v>
      </c>
      <c r="L11" s="40" t="s">
        <v>55</v>
      </c>
      <c r="M11" s="40"/>
    </row>
    <row r="12" spans="1:13" ht="3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L12" s="4"/>
      <c r="M12" s="38"/>
    </row>
    <row r="13" spans="1:13" s="9" customFormat="1" ht="12" customHeight="1" x14ac:dyDescent="0.2">
      <c r="A13"/>
      <c r="B13" s="62">
        <v>2004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0"/>
    </row>
    <row r="14" spans="1:13" x14ac:dyDescent="0.2">
      <c r="B14" s="47" t="s">
        <v>60</v>
      </c>
      <c r="C14" s="48">
        <v>2194</v>
      </c>
      <c r="D14" s="48">
        <v>329.1</v>
      </c>
      <c r="E14" s="48">
        <v>412</v>
      </c>
      <c r="F14" s="48">
        <v>61.8</v>
      </c>
      <c r="G14" s="48">
        <v>467.5</v>
      </c>
      <c r="H14" s="48">
        <v>70.125</v>
      </c>
      <c r="I14" s="48">
        <v>436</v>
      </c>
      <c r="J14" s="48">
        <v>65.400000000000006</v>
      </c>
      <c r="K14" s="49">
        <v>3509.5</v>
      </c>
      <c r="L14" s="49">
        <v>526.42500000000007</v>
      </c>
      <c r="M14" s="46"/>
    </row>
    <row r="15" spans="1:13" x14ac:dyDescent="0.2">
      <c r="B15" s="47" t="s">
        <v>61</v>
      </c>
      <c r="C15" s="48">
        <v>2051</v>
      </c>
      <c r="D15" s="48">
        <v>307.64999999999998</v>
      </c>
      <c r="E15" s="48">
        <v>226</v>
      </c>
      <c r="F15" s="48">
        <v>33.9</v>
      </c>
      <c r="G15" s="48">
        <v>233</v>
      </c>
      <c r="H15" s="48">
        <v>34.950000000000003</v>
      </c>
      <c r="I15" s="48">
        <v>234</v>
      </c>
      <c r="J15" s="48">
        <v>35.1</v>
      </c>
      <c r="K15" s="49">
        <v>2744</v>
      </c>
      <c r="L15" s="49">
        <v>411.59999999999997</v>
      </c>
      <c r="M15" s="46"/>
    </row>
    <row r="16" spans="1:13" x14ac:dyDescent="0.2">
      <c r="B16" s="47" t="s">
        <v>62</v>
      </c>
      <c r="C16" s="48">
        <v>2318</v>
      </c>
      <c r="D16" s="48">
        <v>347.7</v>
      </c>
      <c r="E16" s="48">
        <v>377</v>
      </c>
      <c r="F16" s="48">
        <v>56.55</v>
      </c>
      <c r="G16" s="48">
        <v>321.5</v>
      </c>
      <c r="H16" s="48">
        <v>48.225000000000001</v>
      </c>
      <c r="I16" s="48">
        <v>143.5</v>
      </c>
      <c r="J16" s="48">
        <v>21.524999999999999</v>
      </c>
      <c r="K16" s="49">
        <v>3160</v>
      </c>
      <c r="L16" s="49">
        <v>474</v>
      </c>
      <c r="M16" s="46"/>
    </row>
    <row r="17" spans="1:13" x14ac:dyDescent="0.2">
      <c r="B17" s="47" t="s">
        <v>63</v>
      </c>
      <c r="C17" s="48">
        <v>1405.5</v>
      </c>
      <c r="D17" s="48">
        <v>210.82499999999999</v>
      </c>
      <c r="E17" s="48">
        <v>304</v>
      </c>
      <c r="F17" s="48">
        <v>45.6</v>
      </c>
      <c r="G17" s="48">
        <v>187</v>
      </c>
      <c r="H17" s="48">
        <v>28.05</v>
      </c>
      <c r="I17" s="48">
        <v>228</v>
      </c>
      <c r="J17" s="48">
        <v>34.199999999999996</v>
      </c>
      <c r="K17" s="49">
        <v>2124.5</v>
      </c>
      <c r="L17" s="49">
        <v>318.67500000000001</v>
      </c>
      <c r="M17" s="46"/>
    </row>
    <row r="18" spans="1:13" x14ac:dyDescent="0.2">
      <c r="B18" s="47" t="s">
        <v>64</v>
      </c>
      <c r="C18" s="48">
        <v>2016.5</v>
      </c>
      <c r="D18" s="48">
        <v>302.47499999999997</v>
      </c>
      <c r="E18" s="48">
        <v>355.5</v>
      </c>
      <c r="F18" s="48">
        <v>53.324999999999996</v>
      </c>
      <c r="G18" s="48">
        <v>216.5</v>
      </c>
      <c r="H18" s="48">
        <v>32.475000000000001</v>
      </c>
      <c r="I18" s="48">
        <v>272.5</v>
      </c>
      <c r="J18" s="48">
        <v>40.875</v>
      </c>
      <c r="K18" s="49">
        <v>2861</v>
      </c>
      <c r="L18" s="49">
        <v>429.15</v>
      </c>
      <c r="M18" s="46"/>
    </row>
    <row r="19" spans="1:13" x14ac:dyDescent="0.2">
      <c r="B19" s="47" t="s">
        <v>65</v>
      </c>
      <c r="C19" s="48">
        <v>2069.5</v>
      </c>
      <c r="D19" s="48">
        <v>310.42500000000001</v>
      </c>
      <c r="E19" s="48">
        <v>384.5</v>
      </c>
      <c r="F19" s="48">
        <v>57.674999999999997</v>
      </c>
      <c r="G19" s="48">
        <v>244.5</v>
      </c>
      <c r="H19" s="48">
        <v>36.674999999999997</v>
      </c>
      <c r="I19" s="48">
        <v>242.5</v>
      </c>
      <c r="J19" s="48">
        <v>36.375</v>
      </c>
      <c r="K19" s="49">
        <v>2941</v>
      </c>
      <c r="L19" s="49">
        <v>441.15000000000003</v>
      </c>
      <c r="M19" s="46"/>
    </row>
    <row r="20" spans="1:13" x14ac:dyDescent="0.2">
      <c r="B20" s="47" t="s">
        <v>66</v>
      </c>
      <c r="C20" s="48">
        <v>2006</v>
      </c>
      <c r="D20" s="48">
        <v>300.89999999999998</v>
      </c>
      <c r="E20" s="48">
        <v>453.5</v>
      </c>
      <c r="F20" s="48">
        <v>68.024999999999991</v>
      </c>
      <c r="G20" s="48">
        <v>270</v>
      </c>
      <c r="H20" s="48">
        <v>40.5</v>
      </c>
      <c r="I20" s="48">
        <v>310</v>
      </c>
      <c r="J20" s="48">
        <v>46.5</v>
      </c>
      <c r="K20" s="49">
        <v>3039.5</v>
      </c>
      <c r="L20" s="49">
        <v>455.92499999999995</v>
      </c>
      <c r="M20" s="46"/>
    </row>
    <row r="21" spans="1:13" x14ac:dyDescent="0.2">
      <c r="B21" s="47" t="s">
        <v>67</v>
      </c>
      <c r="C21" s="48">
        <v>1411.5</v>
      </c>
      <c r="D21" s="48">
        <v>211.72499999999999</v>
      </c>
      <c r="E21" s="48">
        <v>333.5</v>
      </c>
      <c r="F21" s="48">
        <v>50.024999999999999</v>
      </c>
      <c r="G21" s="48">
        <v>243.5</v>
      </c>
      <c r="H21" s="48">
        <v>36.524999999999999</v>
      </c>
      <c r="I21" s="48">
        <v>189.5</v>
      </c>
      <c r="J21" s="48">
        <v>28.425000000000001</v>
      </c>
      <c r="K21" s="49">
        <v>2178</v>
      </c>
      <c r="L21" s="49">
        <v>326.7</v>
      </c>
      <c r="M21" s="46"/>
    </row>
    <row r="22" spans="1:13" x14ac:dyDescent="0.2">
      <c r="B22" s="47" t="s">
        <v>68</v>
      </c>
      <c r="C22" s="48">
        <v>1771.75</v>
      </c>
      <c r="D22" s="48">
        <v>265.76249999999999</v>
      </c>
      <c r="E22" s="48">
        <v>468.5</v>
      </c>
      <c r="F22" s="48">
        <v>70.274999999999991</v>
      </c>
      <c r="G22" s="48">
        <v>326.5</v>
      </c>
      <c r="H22" s="48">
        <v>48.975000000000001</v>
      </c>
      <c r="I22" s="48">
        <v>443.5</v>
      </c>
      <c r="J22" s="48">
        <v>66.524999999999991</v>
      </c>
      <c r="K22" s="49">
        <v>3010.25</v>
      </c>
      <c r="L22" s="49">
        <v>451.53749999999997</v>
      </c>
      <c r="M22" s="46"/>
    </row>
    <row r="23" spans="1:13" x14ac:dyDescent="0.2">
      <c r="B23" s="47" t="s">
        <v>69</v>
      </c>
      <c r="C23" s="48">
        <v>1635</v>
      </c>
      <c r="D23" s="48">
        <v>245.25</v>
      </c>
      <c r="E23" s="48">
        <v>434</v>
      </c>
      <c r="F23" s="48">
        <v>65.099999999999994</v>
      </c>
      <c r="G23" s="48">
        <v>331</v>
      </c>
      <c r="H23" s="48">
        <v>49.65</v>
      </c>
      <c r="I23" s="48">
        <v>152</v>
      </c>
      <c r="J23" s="48">
        <v>22.8</v>
      </c>
      <c r="K23" s="49">
        <v>2552</v>
      </c>
      <c r="L23" s="49">
        <v>382.8</v>
      </c>
      <c r="M23" s="46"/>
    </row>
    <row r="24" spans="1:13" s="50" customFormat="1" x14ac:dyDescent="0.2">
      <c r="A24"/>
      <c r="B24" s="47" t="s">
        <v>70</v>
      </c>
      <c r="C24" s="48">
        <v>2094.25</v>
      </c>
      <c r="D24" s="48">
        <v>314.13749999999999</v>
      </c>
      <c r="E24" s="48">
        <v>505.5</v>
      </c>
      <c r="F24" s="48">
        <v>75.825000000000003</v>
      </c>
      <c r="G24" s="48">
        <v>425.13</v>
      </c>
      <c r="H24" s="48">
        <v>63.769499999999994</v>
      </c>
      <c r="I24" s="48">
        <v>345.63</v>
      </c>
      <c r="J24" s="48">
        <v>51.844499999999996</v>
      </c>
      <c r="K24" s="49">
        <v>3370.51</v>
      </c>
      <c r="L24" s="49">
        <v>505.57649999999995</v>
      </c>
      <c r="M24" s="46"/>
    </row>
    <row r="25" spans="1:13" s="50" customFormat="1" x14ac:dyDescent="0.2">
      <c r="A25"/>
      <c r="B25" s="47" t="s">
        <v>71</v>
      </c>
      <c r="C25" s="48">
        <v>1893.5</v>
      </c>
      <c r="D25" s="48">
        <v>284.02499999999998</v>
      </c>
      <c r="E25" s="48">
        <v>704.5</v>
      </c>
      <c r="F25" s="48">
        <v>105.675</v>
      </c>
      <c r="G25" s="48">
        <v>572.5</v>
      </c>
      <c r="H25" s="48">
        <v>85.875</v>
      </c>
      <c r="I25" s="48">
        <v>494.5</v>
      </c>
      <c r="J25" s="48">
        <v>74.174999999999997</v>
      </c>
      <c r="K25" s="49">
        <v>3665</v>
      </c>
      <c r="L25" s="49">
        <v>549.75</v>
      </c>
      <c r="M25" s="46"/>
    </row>
    <row r="26" spans="1:13" s="50" customFormat="1" x14ac:dyDescent="0.2">
      <c r="A26"/>
      <c r="B26" s="64" t="s">
        <v>52</v>
      </c>
      <c r="C26" s="49">
        <v>22866.5</v>
      </c>
      <c r="D26" s="49">
        <v>3429.9749999999995</v>
      </c>
      <c r="E26" s="49">
        <v>4958.5</v>
      </c>
      <c r="F26" s="49">
        <v>743.77499999999986</v>
      </c>
      <c r="G26" s="66">
        <v>3838.63</v>
      </c>
      <c r="H26" s="49">
        <v>575.79449999999997</v>
      </c>
      <c r="I26" s="49">
        <v>3491.63</v>
      </c>
      <c r="J26" s="49">
        <v>523.74450000000002</v>
      </c>
      <c r="K26" s="49">
        <v>35155.26</v>
      </c>
      <c r="L26" s="49">
        <v>5273.2889999999998</v>
      </c>
      <c r="M26" s="46"/>
    </row>
    <row r="27" spans="1:13" s="50" customFormat="1" x14ac:dyDescent="0.2">
      <c r="A27"/>
      <c r="B27" s="65"/>
      <c r="C27" s="46"/>
      <c r="D27" s="46"/>
      <c r="E27" s="46"/>
      <c r="F27" s="46"/>
      <c r="G27" s="46"/>
      <c r="H27" s="46"/>
      <c r="I27" s="46"/>
      <c r="J27" s="46"/>
      <c r="K27" s="66"/>
      <c r="L27" s="66"/>
      <c r="M27" s="46"/>
    </row>
    <row r="28" spans="1:13" ht="14.25" customHeight="1" x14ac:dyDescent="0.2">
      <c r="B28" s="62">
        <v>2005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/>
    </row>
    <row r="29" spans="1:13" s="46" customFormat="1" ht="3" customHeight="1" x14ac:dyDescent="0.2">
      <c r="K29" s="66"/>
      <c r="L29" s="66"/>
    </row>
    <row r="30" spans="1:13" s="46" customFormat="1" ht="11.25" x14ac:dyDescent="0.2">
      <c r="B30" s="47" t="s">
        <v>60</v>
      </c>
      <c r="C30" s="48">
        <v>2017.5</v>
      </c>
      <c r="D30" s="48">
        <v>302.625</v>
      </c>
      <c r="E30" s="48">
        <v>437</v>
      </c>
      <c r="F30" s="48">
        <v>65.55</v>
      </c>
      <c r="G30" s="48">
        <v>581.5</v>
      </c>
      <c r="H30" s="48">
        <v>87.224999999999994</v>
      </c>
      <c r="I30" s="48">
        <v>854</v>
      </c>
      <c r="J30" s="48">
        <v>128.1</v>
      </c>
      <c r="K30" s="49">
        <v>3890</v>
      </c>
      <c r="L30" s="49">
        <v>583.5</v>
      </c>
    </row>
    <row r="31" spans="1:13" s="46" customFormat="1" ht="11.25" x14ac:dyDescent="0.2">
      <c r="B31" s="47" t="s">
        <v>61</v>
      </c>
      <c r="C31" s="48">
        <v>2089.75</v>
      </c>
      <c r="D31" s="48">
        <v>313.46249999999998</v>
      </c>
      <c r="E31" s="48">
        <v>839</v>
      </c>
      <c r="F31" s="48">
        <v>125.85</v>
      </c>
      <c r="G31" s="48">
        <v>400</v>
      </c>
      <c r="H31" s="48">
        <v>60</v>
      </c>
      <c r="I31" s="48">
        <v>951</v>
      </c>
      <c r="J31" s="48">
        <v>142.65</v>
      </c>
      <c r="K31" s="49">
        <v>4279.75</v>
      </c>
      <c r="L31" s="49">
        <v>641.96249999999998</v>
      </c>
    </row>
    <row r="32" spans="1:13" s="46" customFormat="1" ht="11.25" x14ac:dyDescent="0.2">
      <c r="B32" s="47" t="s">
        <v>62</v>
      </c>
      <c r="C32" s="48">
        <v>2228.5</v>
      </c>
      <c r="D32" s="48">
        <v>334.27499999999998</v>
      </c>
      <c r="E32" s="48">
        <v>579.5</v>
      </c>
      <c r="F32" s="48">
        <v>86.924999999999997</v>
      </c>
      <c r="G32" s="48">
        <v>440</v>
      </c>
      <c r="H32" s="48">
        <v>66</v>
      </c>
      <c r="I32" s="48">
        <v>452.75</v>
      </c>
      <c r="J32" s="48">
        <v>67.912499999999994</v>
      </c>
      <c r="K32" s="49">
        <v>3700.75</v>
      </c>
      <c r="L32" s="49">
        <v>555.11249999999995</v>
      </c>
    </row>
    <row r="33" spans="2:13" s="46" customFormat="1" ht="11.25" x14ac:dyDescent="0.2">
      <c r="B33" s="47" t="s">
        <v>63</v>
      </c>
      <c r="C33" s="48">
        <v>2336.5</v>
      </c>
      <c r="D33" s="48">
        <v>350.47499999999997</v>
      </c>
      <c r="E33" s="48">
        <v>573.25</v>
      </c>
      <c r="F33" s="48">
        <v>85.987499999999997</v>
      </c>
      <c r="G33" s="48">
        <v>571.25</v>
      </c>
      <c r="H33" s="48">
        <v>85.6875</v>
      </c>
      <c r="I33" s="48">
        <v>962.75</v>
      </c>
      <c r="J33" s="48">
        <v>144.41249999999999</v>
      </c>
      <c r="K33" s="49">
        <v>4443.75</v>
      </c>
      <c r="L33" s="49">
        <v>666.5625</v>
      </c>
    </row>
    <row r="34" spans="2:13" s="46" customFormat="1" ht="11.25" x14ac:dyDescent="0.2">
      <c r="B34" s="47" t="s">
        <v>64</v>
      </c>
      <c r="C34" s="48">
        <v>2220.25</v>
      </c>
      <c r="D34" s="48">
        <v>333.03749999999997</v>
      </c>
      <c r="E34" s="48">
        <v>634.25</v>
      </c>
      <c r="F34" s="48">
        <v>95.137500000000003</v>
      </c>
      <c r="G34" s="48">
        <v>504.5</v>
      </c>
      <c r="H34" s="48">
        <v>75.674999999999997</v>
      </c>
      <c r="I34" s="48">
        <v>760.5</v>
      </c>
      <c r="J34" s="48">
        <v>114.075</v>
      </c>
      <c r="K34" s="49">
        <v>4119.5</v>
      </c>
      <c r="L34" s="49">
        <v>617.92499999999995</v>
      </c>
    </row>
    <row r="35" spans="2:13" x14ac:dyDescent="0.2">
      <c r="B35" s="47" t="s">
        <v>65</v>
      </c>
      <c r="C35" s="48">
        <v>2218.875</v>
      </c>
      <c r="D35" s="48">
        <v>332.83125000000001</v>
      </c>
      <c r="E35" s="48">
        <v>542.75</v>
      </c>
      <c r="F35" s="48">
        <v>81.412499999999994</v>
      </c>
      <c r="G35" s="48">
        <v>521.25</v>
      </c>
      <c r="H35" s="48">
        <v>78.1875</v>
      </c>
      <c r="I35" s="48">
        <v>762.25</v>
      </c>
      <c r="J35" s="48">
        <v>114.33749999999999</v>
      </c>
      <c r="K35" s="49">
        <v>4045.125</v>
      </c>
      <c r="L35" s="49">
        <v>606.76874999999995</v>
      </c>
    </row>
    <row r="36" spans="2:13" x14ac:dyDescent="0.2">
      <c r="B36" s="47" t="s">
        <v>66</v>
      </c>
      <c r="C36" s="48">
        <v>2206.75</v>
      </c>
      <c r="D36" s="48">
        <v>331.01249999999999</v>
      </c>
      <c r="E36" s="48">
        <v>814.5</v>
      </c>
      <c r="F36" s="48">
        <v>122.175</v>
      </c>
      <c r="G36" s="48">
        <v>496.75</v>
      </c>
      <c r="H36" s="48">
        <v>74.512500000000003</v>
      </c>
      <c r="I36" s="48">
        <v>414.75</v>
      </c>
      <c r="J36" s="48">
        <v>62.212499999999999</v>
      </c>
      <c r="K36" s="49">
        <v>3932.75</v>
      </c>
      <c r="L36" s="49">
        <v>589.91250000000002</v>
      </c>
    </row>
    <row r="37" spans="2:13" x14ac:dyDescent="0.2">
      <c r="B37" s="47" t="s">
        <v>67</v>
      </c>
      <c r="C37" s="48">
        <v>2294.5</v>
      </c>
      <c r="D37" s="48">
        <v>344.17500000000001</v>
      </c>
      <c r="E37" s="48">
        <v>1287</v>
      </c>
      <c r="F37" s="48">
        <v>193.04999999999998</v>
      </c>
      <c r="G37" s="48">
        <v>405.25</v>
      </c>
      <c r="H37" s="48">
        <v>60.787499999999994</v>
      </c>
      <c r="I37" s="48">
        <v>754</v>
      </c>
      <c r="J37" s="48">
        <v>113.1</v>
      </c>
      <c r="K37" s="49">
        <v>4740.75</v>
      </c>
      <c r="L37" s="49">
        <v>711.11250000000007</v>
      </c>
    </row>
    <row r="38" spans="2:13" x14ac:dyDescent="0.2">
      <c r="B38" s="47" t="s">
        <v>68</v>
      </c>
      <c r="C38" s="48">
        <v>1845.75</v>
      </c>
      <c r="D38" s="48">
        <v>276.86250000000001</v>
      </c>
      <c r="E38" s="48">
        <v>1510.75</v>
      </c>
      <c r="F38" s="48">
        <v>226.61249999999998</v>
      </c>
      <c r="G38" s="48">
        <v>709.75</v>
      </c>
      <c r="H38" s="48">
        <v>106.46249999999999</v>
      </c>
      <c r="I38" s="48">
        <v>766.5</v>
      </c>
      <c r="J38" s="48">
        <v>114.97499999999999</v>
      </c>
      <c r="K38" s="49">
        <v>4832.75</v>
      </c>
      <c r="L38" s="49">
        <v>724.91250000000002</v>
      </c>
    </row>
    <row r="39" spans="2:13" x14ac:dyDescent="0.2">
      <c r="B39" s="47" t="s">
        <v>69</v>
      </c>
      <c r="C39" s="48">
        <v>1947</v>
      </c>
      <c r="D39" s="48">
        <v>292.05</v>
      </c>
      <c r="E39" s="48">
        <v>1227</v>
      </c>
      <c r="F39" s="48">
        <v>184.04999999999998</v>
      </c>
      <c r="G39" s="48">
        <v>886.25</v>
      </c>
      <c r="H39" s="48">
        <v>132.9375</v>
      </c>
      <c r="I39" s="48">
        <v>633.25</v>
      </c>
      <c r="J39" s="48">
        <v>94.987499999999997</v>
      </c>
      <c r="K39" s="49">
        <v>4693.5</v>
      </c>
      <c r="L39" s="49">
        <v>704.02499999999998</v>
      </c>
    </row>
    <row r="40" spans="2:13" x14ac:dyDescent="0.2">
      <c r="B40" s="47" t="s">
        <v>70</v>
      </c>
      <c r="C40" s="48">
        <v>2547.5</v>
      </c>
      <c r="D40" s="48">
        <v>382.125</v>
      </c>
      <c r="E40" s="48">
        <v>1273</v>
      </c>
      <c r="F40" s="48">
        <v>190.95</v>
      </c>
      <c r="G40" s="48">
        <v>732.75</v>
      </c>
      <c r="H40" s="48">
        <v>109.91249999999999</v>
      </c>
      <c r="I40" s="48">
        <v>720.5</v>
      </c>
      <c r="J40" s="48">
        <v>108.075</v>
      </c>
      <c r="K40" s="49">
        <v>5273.75</v>
      </c>
      <c r="L40" s="49">
        <v>791.06250000000011</v>
      </c>
    </row>
    <row r="41" spans="2:13" x14ac:dyDescent="0.2">
      <c r="B41" s="47" t="s">
        <v>71</v>
      </c>
      <c r="C41" s="48">
        <v>2834</v>
      </c>
      <c r="D41" s="48">
        <v>425.09999999999997</v>
      </c>
      <c r="E41" s="48">
        <v>1113.55</v>
      </c>
      <c r="F41" s="48">
        <v>167.0325</v>
      </c>
      <c r="G41" s="48">
        <v>758.25</v>
      </c>
      <c r="H41" s="48">
        <v>113.7375</v>
      </c>
      <c r="I41" s="48">
        <v>755.75</v>
      </c>
      <c r="J41" s="48">
        <v>113.3625</v>
      </c>
      <c r="K41" s="49">
        <v>5461.55</v>
      </c>
      <c r="L41" s="49">
        <v>819.23249999999985</v>
      </c>
    </row>
    <row r="42" spans="2:13" x14ac:dyDescent="0.2">
      <c r="B42" s="64" t="s">
        <v>52</v>
      </c>
      <c r="C42" s="74">
        <v>26786.875</v>
      </c>
      <c r="D42" s="74">
        <v>4018.03125</v>
      </c>
      <c r="E42" s="74">
        <v>10831.55</v>
      </c>
      <c r="F42" s="74">
        <v>1624.7324999999998</v>
      </c>
      <c r="G42" s="74">
        <v>7007.5</v>
      </c>
      <c r="H42" s="74">
        <v>1051.125</v>
      </c>
      <c r="I42" s="75">
        <v>8788</v>
      </c>
      <c r="J42" s="75">
        <v>1318.2</v>
      </c>
      <c r="K42" s="75">
        <v>53413.925000000003</v>
      </c>
      <c r="L42" s="74">
        <v>8012.0887500000008</v>
      </c>
    </row>
    <row r="43" spans="2:13" s="69" customForma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66"/>
      <c r="L43" s="68"/>
      <c r="M43" s="61"/>
    </row>
    <row r="44" spans="2:13" s="69" customFormat="1" x14ac:dyDescent="0.2">
      <c r="B44" s="62">
        <v>2006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1"/>
    </row>
    <row r="45" spans="2:13" s="69" customFormat="1" ht="3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66"/>
      <c r="L45" s="66"/>
      <c r="M45" s="61"/>
    </row>
    <row r="46" spans="2:13" s="69" customFormat="1" x14ac:dyDescent="0.2">
      <c r="B46" s="47" t="s">
        <v>60</v>
      </c>
      <c r="C46" s="48">
        <v>2880</v>
      </c>
      <c r="D46" s="48">
        <v>432</v>
      </c>
      <c r="E46" s="48">
        <v>1111.25</v>
      </c>
      <c r="F46" s="48">
        <v>166.6875</v>
      </c>
      <c r="G46" s="48">
        <v>501.5</v>
      </c>
      <c r="H46" s="48">
        <v>75.224999999999994</v>
      </c>
      <c r="I46" s="48">
        <v>527.5</v>
      </c>
      <c r="J46" s="48">
        <v>79.125</v>
      </c>
      <c r="K46" s="49">
        <v>5020.25</v>
      </c>
      <c r="L46" s="49">
        <v>753.03750000000002</v>
      </c>
      <c r="M46" s="61"/>
    </row>
    <row r="47" spans="2:13" s="69" customFormat="1" x14ac:dyDescent="0.2">
      <c r="B47" s="47" t="s">
        <v>61</v>
      </c>
      <c r="C47" s="48">
        <v>2498.5</v>
      </c>
      <c r="D47" s="48">
        <v>374.77499999999998</v>
      </c>
      <c r="E47" s="48">
        <v>1549.25</v>
      </c>
      <c r="F47" s="48">
        <v>232.38749999999999</v>
      </c>
      <c r="G47" s="48">
        <v>639.25</v>
      </c>
      <c r="H47" s="48">
        <v>95.887500000000003</v>
      </c>
      <c r="I47" s="48">
        <v>453.5</v>
      </c>
      <c r="J47" s="48">
        <v>68.024999999999991</v>
      </c>
      <c r="K47" s="49">
        <v>5140.5</v>
      </c>
      <c r="L47" s="49">
        <v>771.07499999999993</v>
      </c>
      <c r="M47" s="61"/>
    </row>
    <row r="48" spans="2:13" s="69" customFormat="1" x14ac:dyDescent="0.2">
      <c r="B48" s="47" t="s">
        <v>62</v>
      </c>
      <c r="C48" s="48">
        <v>2928.625</v>
      </c>
      <c r="D48" s="48">
        <v>439.29374999999999</v>
      </c>
      <c r="E48" s="48">
        <v>898.75</v>
      </c>
      <c r="F48" s="48">
        <v>134.8125</v>
      </c>
      <c r="G48" s="48">
        <v>621.75</v>
      </c>
      <c r="H48" s="48">
        <v>93.262500000000003</v>
      </c>
      <c r="I48" s="48">
        <v>487.5</v>
      </c>
      <c r="J48" s="48">
        <v>73.125</v>
      </c>
      <c r="K48" s="49">
        <v>4936.625</v>
      </c>
      <c r="L48" s="49">
        <v>740.49375000000009</v>
      </c>
      <c r="M48" s="61"/>
    </row>
    <row r="49" spans="2:13" s="69" customFormat="1" x14ac:dyDescent="0.2">
      <c r="B49" s="47" t="s">
        <v>63</v>
      </c>
      <c r="C49" s="48">
        <v>2407.5</v>
      </c>
      <c r="D49" s="48">
        <v>361.125</v>
      </c>
      <c r="E49" s="48">
        <v>576.75</v>
      </c>
      <c r="F49" s="48">
        <v>86.512500000000003</v>
      </c>
      <c r="G49" s="48">
        <v>645.5</v>
      </c>
      <c r="H49" s="48">
        <v>96.825000000000003</v>
      </c>
      <c r="I49" s="48">
        <v>433</v>
      </c>
      <c r="J49" s="48">
        <v>64.95</v>
      </c>
      <c r="K49" s="49">
        <v>4062.75</v>
      </c>
      <c r="L49" s="49">
        <v>609.41250000000002</v>
      </c>
      <c r="M49" s="61"/>
    </row>
    <row r="50" spans="2:13" s="69" customFormat="1" x14ac:dyDescent="0.2">
      <c r="B50" s="47" t="s">
        <v>64</v>
      </c>
      <c r="C50" s="48">
        <v>2596.625</v>
      </c>
      <c r="D50" s="48">
        <v>389.49374999999998</v>
      </c>
      <c r="E50" s="48">
        <v>1197.875</v>
      </c>
      <c r="F50" s="48">
        <v>179.68125000000001</v>
      </c>
      <c r="G50" s="48">
        <v>631.25</v>
      </c>
      <c r="H50" s="48">
        <v>94.6875</v>
      </c>
      <c r="I50" s="48">
        <v>999.5</v>
      </c>
      <c r="J50" s="48">
        <v>149.92499999999998</v>
      </c>
      <c r="K50" s="49">
        <v>5425.25</v>
      </c>
      <c r="L50" s="49">
        <v>813.78749999999991</v>
      </c>
      <c r="M50" s="61"/>
    </row>
    <row r="51" spans="2:13" s="69" customFormat="1" x14ac:dyDescent="0.2">
      <c r="B51" s="47" t="s">
        <v>65</v>
      </c>
      <c r="C51" s="48">
        <v>2523.75</v>
      </c>
      <c r="D51" s="48">
        <v>378.5625</v>
      </c>
      <c r="E51" s="48">
        <v>1607.75</v>
      </c>
      <c r="F51" s="48">
        <v>241.16249999999999</v>
      </c>
      <c r="G51" s="48">
        <v>769.5</v>
      </c>
      <c r="H51" s="48">
        <v>115.425</v>
      </c>
      <c r="I51" s="48">
        <v>1087.25</v>
      </c>
      <c r="J51" s="48">
        <v>163.08750000000001</v>
      </c>
      <c r="K51" s="49">
        <v>5988.25</v>
      </c>
      <c r="L51" s="49">
        <v>898.23749999999995</v>
      </c>
      <c r="M51" s="61"/>
    </row>
    <row r="52" spans="2:13" s="69" customFormat="1" x14ac:dyDescent="0.2">
      <c r="B52" s="47" t="s">
        <v>66</v>
      </c>
      <c r="C52" s="48">
        <v>2543.5</v>
      </c>
      <c r="D52" s="48">
        <v>381.52499999999998</v>
      </c>
      <c r="E52" s="48">
        <v>1704.5</v>
      </c>
      <c r="F52" s="48">
        <v>255.67499999999998</v>
      </c>
      <c r="G52" s="48">
        <v>764.75</v>
      </c>
      <c r="H52" s="48">
        <v>114.71249999999999</v>
      </c>
      <c r="I52" s="48">
        <v>1204</v>
      </c>
      <c r="J52" s="48">
        <v>180.6</v>
      </c>
      <c r="K52" s="49">
        <v>6216.75</v>
      </c>
      <c r="L52" s="49">
        <v>932.51249999999993</v>
      </c>
      <c r="M52" s="61"/>
    </row>
    <row r="53" spans="2:13" s="69" customFormat="1" x14ac:dyDescent="0.2">
      <c r="B53" s="47" t="s">
        <v>67</v>
      </c>
      <c r="C53" s="48">
        <v>2672.25</v>
      </c>
      <c r="D53" s="48">
        <v>400.83749999999998</v>
      </c>
      <c r="E53" s="48">
        <v>1336.25</v>
      </c>
      <c r="F53" s="48">
        <v>200.4375</v>
      </c>
      <c r="G53" s="48">
        <v>689.5</v>
      </c>
      <c r="H53" s="48">
        <v>103.425</v>
      </c>
      <c r="I53" s="48">
        <v>876</v>
      </c>
      <c r="J53" s="48">
        <v>131.4</v>
      </c>
      <c r="K53" s="49">
        <v>5574</v>
      </c>
      <c r="L53" s="49">
        <v>836.09999999999991</v>
      </c>
      <c r="M53" s="61"/>
    </row>
    <row r="54" spans="2:13" s="69" customFormat="1" x14ac:dyDescent="0.2">
      <c r="B54" s="47" t="s">
        <v>68</v>
      </c>
      <c r="C54" s="48">
        <v>2304.52</v>
      </c>
      <c r="D54" s="48">
        <v>345.678</v>
      </c>
      <c r="E54" s="48">
        <v>2135.75</v>
      </c>
      <c r="F54" s="48">
        <v>320.36250000000001</v>
      </c>
      <c r="G54" s="48">
        <v>1008</v>
      </c>
      <c r="H54" s="48">
        <v>151.19999999999999</v>
      </c>
      <c r="I54" s="48">
        <v>973</v>
      </c>
      <c r="J54" s="48">
        <v>145.94999999999999</v>
      </c>
      <c r="K54" s="49">
        <v>6421.27</v>
      </c>
      <c r="L54" s="49">
        <v>963.19050000000016</v>
      </c>
      <c r="M54" s="61"/>
    </row>
    <row r="55" spans="2:13" s="69" customFormat="1" x14ac:dyDescent="0.2">
      <c r="B55" s="47" t="s">
        <v>69</v>
      </c>
      <c r="C55" s="48">
        <v>2196.75</v>
      </c>
      <c r="D55" s="48">
        <v>329.51249999999999</v>
      </c>
      <c r="E55" s="48">
        <v>1492.5</v>
      </c>
      <c r="F55" s="48">
        <v>223.875</v>
      </c>
      <c r="G55" s="48">
        <v>1072.75</v>
      </c>
      <c r="H55" s="48">
        <v>160.91249999999999</v>
      </c>
      <c r="I55" s="48">
        <v>700.15</v>
      </c>
      <c r="J55" s="48">
        <v>105.02249999999999</v>
      </c>
      <c r="K55" s="49">
        <v>5462.15</v>
      </c>
      <c r="L55" s="49">
        <v>819.3225000000001</v>
      </c>
      <c r="M55" s="61"/>
    </row>
    <row r="56" spans="2:13" x14ac:dyDescent="0.2">
      <c r="B56" s="47" t="s">
        <v>70</v>
      </c>
      <c r="C56" s="48">
        <v>3005.02</v>
      </c>
      <c r="D56" s="48">
        <v>450.75299999999999</v>
      </c>
      <c r="E56" s="48">
        <v>2424.0625</v>
      </c>
      <c r="F56" s="48">
        <v>363.609375</v>
      </c>
      <c r="G56" s="48">
        <v>1079.05</v>
      </c>
      <c r="H56" s="48">
        <v>161.85749999999999</v>
      </c>
      <c r="I56" s="48">
        <v>1079.05</v>
      </c>
      <c r="J56" s="48">
        <v>161.85749999999999</v>
      </c>
      <c r="K56" s="49">
        <v>7587.1825000000008</v>
      </c>
      <c r="L56" s="49">
        <v>1138.0773749999998</v>
      </c>
    </row>
    <row r="57" spans="2:13" x14ac:dyDescent="0.2">
      <c r="B57" s="47" t="s">
        <v>71</v>
      </c>
      <c r="C57" s="48">
        <v>3429.5</v>
      </c>
      <c r="D57" s="48">
        <v>514.42499999999995</v>
      </c>
      <c r="E57" s="48">
        <v>1644.5</v>
      </c>
      <c r="F57" s="48">
        <v>246.67499999999998</v>
      </c>
      <c r="G57" s="48">
        <v>1060.5</v>
      </c>
      <c r="H57" s="48">
        <v>159.07499999999999</v>
      </c>
      <c r="I57" s="48">
        <v>1460.75</v>
      </c>
      <c r="J57" s="48">
        <v>219.11249999999998</v>
      </c>
      <c r="K57" s="49">
        <v>7595.25</v>
      </c>
      <c r="L57" s="49">
        <v>1139.2874999999999</v>
      </c>
    </row>
    <row r="58" spans="2:13" ht="13.5" thickBot="1" x14ac:dyDescent="0.25">
      <c r="B58" s="70" t="s">
        <v>52</v>
      </c>
      <c r="C58" s="71">
        <v>31986.54</v>
      </c>
      <c r="D58" s="71">
        <v>4797.9809999999998</v>
      </c>
      <c r="E58" s="71">
        <v>17679.1875</v>
      </c>
      <c r="F58" s="71">
        <v>2651.8781250000002</v>
      </c>
      <c r="G58" s="71">
        <v>9483.2999999999993</v>
      </c>
      <c r="H58" s="71">
        <v>1422.4949999999999</v>
      </c>
      <c r="I58" s="71">
        <v>10281.199999999999</v>
      </c>
      <c r="J58" s="71">
        <v>1542.18</v>
      </c>
      <c r="K58" s="71">
        <v>69430.227500000008</v>
      </c>
      <c r="L58" s="71">
        <v>10414.534125</v>
      </c>
    </row>
    <row r="61" spans="2:13" ht="15.75" x14ac:dyDescent="0.25">
      <c r="B61" s="60" t="s">
        <v>57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workbookViewId="0">
      <selection activeCell="Q32" sqref="Q32"/>
    </sheetView>
  </sheetViews>
  <sheetFormatPr defaultRowHeight="12.75" x14ac:dyDescent="0.2"/>
  <cols>
    <col min="1" max="1" width="1.140625" customWidth="1"/>
    <col min="2" max="2" width="24.28515625" customWidth="1"/>
    <col min="3" max="5" width="10.85546875" bestFit="1" customWidth="1"/>
    <col min="6" max="6" width="9" customWidth="1"/>
    <col min="7" max="7" width="10.85546875" bestFit="1" customWidth="1"/>
    <col min="8" max="8" width="9" customWidth="1"/>
    <col min="9" max="9" width="10.85546875" bestFit="1" customWidth="1"/>
    <col min="10" max="10" width="9.140625" bestFit="1" customWidth="1"/>
    <col min="11" max="11" width="10.85546875" style="4" bestFit="1" customWidth="1"/>
    <col min="12" max="12" width="9.42578125" style="22" customWidth="1"/>
    <col min="13" max="13" width="2.42578125" style="61" customWidth="1"/>
  </cols>
  <sheetData>
    <row r="2" spans="1:13" s="34" customFormat="1" x14ac:dyDescent="0.2">
      <c r="B2" s="35" t="str">
        <f ca="1">MID(CELL("filename",A1),FIND("]",CELL("filename",A1))+1,255)</f>
        <v>Table 3.1.9-4</v>
      </c>
      <c r="K2" s="4"/>
      <c r="L2" s="4"/>
      <c r="M2" s="36"/>
    </row>
    <row r="3" spans="1:13" s="34" customFormat="1" x14ac:dyDescent="0.2">
      <c r="K3" s="4"/>
      <c r="L3" s="4"/>
      <c r="M3" s="36"/>
    </row>
    <row r="4" spans="1:13" s="34" customFormat="1" x14ac:dyDescent="0.2">
      <c r="B4" s="4" t="s">
        <v>43</v>
      </c>
      <c r="K4" s="4"/>
      <c r="L4" s="4"/>
      <c r="M4" s="36"/>
    </row>
    <row r="5" spans="1:13" s="34" customFormat="1" x14ac:dyDescent="0.2">
      <c r="B5" s="4" t="s">
        <v>44</v>
      </c>
      <c r="K5" s="4"/>
      <c r="L5" s="4"/>
      <c r="M5" s="36"/>
    </row>
    <row r="6" spans="1:13" s="34" customFormat="1" x14ac:dyDescent="0.2">
      <c r="B6" s="4" t="s">
        <v>74</v>
      </c>
      <c r="K6" s="4"/>
      <c r="L6" s="4"/>
      <c r="M6" s="36"/>
    </row>
    <row r="7" spans="1:13" s="34" customFormat="1" ht="14.25" x14ac:dyDescent="0.2">
      <c r="B7" s="4" t="s">
        <v>46</v>
      </c>
      <c r="K7" s="4"/>
      <c r="L7" s="4"/>
      <c r="M7" s="36"/>
    </row>
    <row r="8" spans="1:13" x14ac:dyDescent="0.2">
      <c r="B8" s="37"/>
      <c r="C8" s="37"/>
      <c r="D8" s="37"/>
      <c r="E8" s="37"/>
      <c r="F8" s="37"/>
      <c r="G8" s="37"/>
      <c r="H8" s="37"/>
      <c r="I8" s="37"/>
      <c r="J8" s="37"/>
      <c r="L8" s="4"/>
      <c r="M8" s="38"/>
    </row>
    <row r="9" spans="1:13" x14ac:dyDescent="0.2">
      <c r="M9" s="38"/>
    </row>
    <row r="10" spans="1:13" s="9" customFormat="1" ht="18" customHeight="1" x14ac:dyDescent="0.2">
      <c r="A10"/>
      <c r="B10" s="39" t="s">
        <v>47</v>
      </c>
      <c r="C10" s="82" t="s">
        <v>48</v>
      </c>
      <c r="D10" s="82"/>
      <c r="E10" s="82" t="s">
        <v>49</v>
      </c>
      <c r="F10" s="82"/>
      <c r="G10" s="82" t="s">
        <v>50</v>
      </c>
      <c r="H10" s="82"/>
      <c r="I10" s="82" t="s">
        <v>51</v>
      </c>
      <c r="J10" s="82"/>
      <c r="K10" s="82" t="s">
        <v>52</v>
      </c>
      <c r="L10" s="82"/>
      <c r="M10" s="40"/>
    </row>
    <row r="11" spans="1:13" s="9" customFormat="1" ht="18" customHeight="1" x14ac:dyDescent="0.2">
      <c r="A11"/>
      <c r="B11" s="41" t="s">
        <v>59</v>
      </c>
      <c r="C11" s="40" t="s">
        <v>54</v>
      </c>
      <c r="D11" s="40" t="s">
        <v>55</v>
      </c>
      <c r="E11" s="40" t="s">
        <v>54</v>
      </c>
      <c r="F11" s="40" t="s">
        <v>55</v>
      </c>
      <c r="G11" s="40" t="s">
        <v>54</v>
      </c>
      <c r="H11" s="40" t="s">
        <v>55</v>
      </c>
      <c r="I11" s="40" t="s">
        <v>54</v>
      </c>
      <c r="J11" s="40" t="s">
        <v>55</v>
      </c>
      <c r="K11" s="40" t="s">
        <v>54</v>
      </c>
      <c r="L11" s="40" t="s">
        <v>55</v>
      </c>
      <c r="M11" s="40"/>
    </row>
    <row r="12" spans="1:13" ht="3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L12" s="4"/>
      <c r="M12" s="38"/>
    </row>
    <row r="13" spans="1:13" s="9" customFormat="1" ht="12" customHeight="1" x14ac:dyDescent="0.2">
      <c r="A13"/>
      <c r="B13" s="62">
        <v>2007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0"/>
    </row>
    <row r="14" spans="1:13" x14ac:dyDescent="0.2">
      <c r="B14" s="47" t="s">
        <v>60</v>
      </c>
      <c r="C14" s="48">
        <v>3376.75</v>
      </c>
      <c r="D14" s="48">
        <v>506.51249999999999</v>
      </c>
      <c r="E14" s="48">
        <v>1018</v>
      </c>
      <c r="F14" s="48">
        <v>152.69999999999999</v>
      </c>
      <c r="G14" s="48">
        <v>638.25</v>
      </c>
      <c r="H14" s="48">
        <v>95.737499999999997</v>
      </c>
      <c r="I14" s="48">
        <v>492</v>
      </c>
      <c r="J14" s="48">
        <v>73.8</v>
      </c>
      <c r="K14" s="49">
        <v>5525</v>
      </c>
      <c r="L14" s="49">
        <v>828.74999999999989</v>
      </c>
      <c r="M14" s="46"/>
    </row>
    <row r="15" spans="1:13" x14ac:dyDescent="0.2">
      <c r="B15" s="47" t="s">
        <v>61</v>
      </c>
      <c r="C15" s="48">
        <v>3191.25</v>
      </c>
      <c r="D15" s="48">
        <v>478.6875</v>
      </c>
      <c r="E15" s="48">
        <v>1525</v>
      </c>
      <c r="F15" s="48">
        <v>228.75</v>
      </c>
      <c r="G15" s="48">
        <v>730.5</v>
      </c>
      <c r="H15" s="48">
        <v>109.575</v>
      </c>
      <c r="I15" s="48">
        <v>1297.25</v>
      </c>
      <c r="J15" s="48">
        <v>194.58750000000001</v>
      </c>
      <c r="K15" s="49">
        <v>6744</v>
      </c>
      <c r="L15" s="49">
        <v>1011.6</v>
      </c>
      <c r="M15" s="46"/>
    </row>
    <row r="16" spans="1:13" x14ac:dyDescent="0.2">
      <c r="B16" s="47" t="s">
        <v>62</v>
      </c>
      <c r="C16" s="48">
        <v>3471</v>
      </c>
      <c r="D16" s="48">
        <v>520.65</v>
      </c>
      <c r="E16" s="48">
        <v>1144.5</v>
      </c>
      <c r="F16" s="48">
        <v>171.67499999999998</v>
      </c>
      <c r="G16" s="48">
        <v>863.25</v>
      </c>
      <c r="H16" s="48">
        <v>129.48749999999998</v>
      </c>
      <c r="I16" s="48">
        <v>784.75</v>
      </c>
      <c r="J16" s="48">
        <v>117.71249999999999</v>
      </c>
      <c r="K16" s="49">
        <v>6263.5</v>
      </c>
      <c r="L16" s="49">
        <v>939.52499999999986</v>
      </c>
      <c r="M16" s="46"/>
    </row>
    <row r="17" spans="1:13" x14ac:dyDescent="0.2">
      <c r="B17" s="47" t="s">
        <v>63</v>
      </c>
      <c r="C17" s="48">
        <v>3366</v>
      </c>
      <c r="D17" s="48">
        <v>504.9</v>
      </c>
      <c r="E17" s="48">
        <v>1106.25</v>
      </c>
      <c r="F17" s="48">
        <v>165.9375</v>
      </c>
      <c r="G17" s="48">
        <v>928</v>
      </c>
      <c r="H17" s="48">
        <v>139.19999999999999</v>
      </c>
      <c r="I17" s="48">
        <v>1066.25</v>
      </c>
      <c r="J17" s="48">
        <v>159.9375</v>
      </c>
      <c r="K17" s="49">
        <v>6466.5</v>
      </c>
      <c r="L17" s="49">
        <v>969.97499999999991</v>
      </c>
      <c r="M17" s="46"/>
    </row>
    <row r="18" spans="1:13" x14ac:dyDescent="0.2">
      <c r="B18" s="47" t="s">
        <v>64</v>
      </c>
      <c r="C18" s="48">
        <v>3323.75</v>
      </c>
      <c r="D18" s="48">
        <v>498.5625</v>
      </c>
      <c r="E18" s="48">
        <v>1451.25</v>
      </c>
      <c r="F18" s="48">
        <v>217.6875</v>
      </c>
      <c r="G18" s="48">
        <v>934.5</v>
      </c>
      <c r="H18" s="48">
        <v>140.17499999999998</v>
      </c>
      <c r="I18" s="48">
        <v>926.75</v>
      </c>
      <c r="J18" s="48">
        <v>139.01249999999999</v>
      </c>
      <c r="K18" s="49">
        <v>6636.25</v>
      </c>
      <c r="L18" s="49">
        <v>995.4375</v>
      </c>
      <c r="M18" s="46"/>
    </row>
    <row r="19" spans="1:13" x14ac:dyDescent="0.2">
      <c r="B19" s="47" t="s">
        <v>75</v>
      </c>
      <c r="C19" s="48">
        <v>1785.75</v>
      </c>
      <c r="D19" s="48">
        <v>267.86250000000001</v>
      </c>
      <c r="E19" s="48">
        <v>1013.45</v>
      </c>
      <c r="F19" s="48">
        <v>152.01750000000001</v>
      </c>
      <c r="G19" s="48">
        <v>609.75</v>
      </c>
      <c r="H19" s="48">
        <v>91.462499999999991</v>
      </c>
      <c r="I19" s="48">
        <v>649.5</v>
      </c>
      <c r="J19" s="48">
        <v>97.424999999999997</v>
      </c>
      <c r="K19" s="49">
        <v>4058.45</v>
      </c>
      <c r="L19" s="49">
        <v>608.76749999999993</v>
      </c>
      <c r="M19" s="46"/>
    </row>
    <row r="20" spans="1:13" x14ac:dyDescent="0.2">
      <c r="B20" s="47" t="s">
        <v>66</v>
      </c>
      <c r="C20" s="48">
        <v>3258.75</v>
      </c>
      <c r="D20" s="48">
        <v>488.8125</v>
      </c>
      <c r="E20" s="48">
        <v>1953.75</v>
      </c>
      <c r="F20" s="48">
        <v>293.0625</v>
      </c>
      <c r="G20" s="48">
        <v>1130.5</v>
      </c>
      <c r="H20" s="48">
        <v>169.57499999999999</v>
      </c>
      <c r="I20" s="48">
        <v>709.75</v>
      </c>
      <c r="J20" s="48">
        <v>106.46249999999999</v>
      </c>
      <c r="K20" s="49">
        <v>7052.75</v>
      </c>
      <c r="L20" s="49">
        <v>1057.9125000000001</v>
      </c>
      <c r="M20" s="46"/>
    </row>
    <row r="21" spans="1:13" x14ac:dyDescent="0.2">
      <c r="B21" s="47" t="s">
        <v>76</v>
      </c>
      <c r="C21" s="48">
        <v>2311.75</v>
      </c>
      <c r="D21" s="48">
        <v>346.76249999999999</v>
      </c>
      <c r="E21" s="48">
        <v>980.75</v>
      </c>
      <c r="F21" s="48">
        <v>147.11249999999998</v>
      </c>
      <c r="G21" s="48">
        <v>712.25</v>
      </c>
      <c r="H21" s="48">
        <v>106.83749999999999</v>
      </c>
      <c r="I21" s="48">
        <v>361.5</v>
      </c>
      <c r="J21" s="48">
        <v>54.225000000000001</v>
      </c>
      <c r="K21" s="49">
        <v>4366.25</v>
      </c>
      <c r="L21" s="49">
        <v>654.9375</v>
      </c>
      <c r="M21" s="46"/>
    </row>
    <row r="22" spans="1:13" x14ac:dyDescent="0.2">
      <c r="B22" s="47" t="s">
        <v>77</v>
      </c>
      <c r="C22" s="48">
        <v>1318</v>
      </c>
      <c r="D22" s="48">
        <v>197.7</v>
      </c>
      <c r="E22" s="48">
        <v>2987.75</v>
      </c>
      <c r="F22" s="48">
        <v>448.16249999999997</v>
      </c>
      <c r="G22" s="48">
        <v>906.75</v>
      </c>
      <c r="H22" s="48">
        <v>136.01249999999999</v>
      </c>
      <c r="I22" s="48">
        <v>688.25</v>
      </c>
      <c r="J22" s="48">
        <v>103.2375</v>
      </c>
      <c r="K22" s="49">
        <v>5900.75</v>
      </c>
      <c r="L22" s="49">
        <v>885.11249999999995</v>
      </c>
      <c r="M22" s="46"/>
    </row>
    <row r="23" spans="1:13" x14ac:dyDescent="0.2">
      <c r="B23" s="47" t="s">
        <v>69</v>
      </c>
      <c r="C23" s="48">
        <v>3017.75</v>
      </c>
      <c r="D23" s="48">
        <v>452.66249999999997</v>
      </c>
      <c r="E23" s="48">
        <v>7144</v>
      </c>
      <c r="F23" s="48">
        <v>1071.5999999999999</v>
      </c>
      <c r="G23" s="48">
        <v>2021.75</v>
      </c>
      <c r="H23" s="48">
        <v>303.26249999999999</v>
      </c>
      <c r="I23" s="48">
        <v>1260.5</v>
      </c>
      <c r="J23" s="48">
        <v>189.07499999999999</v>
      </c>
      <c r="K23" s="49">
        <v>13444</v>
      </c>
      <c r="L23" s="49">
        <v>2016.6</v>
      </c>
      <c r="M23" s="46"/>
    </row>
    <row r="24" spans="1:13" s="50" customFormat="1" x14ac:dyDescent="0.2">
      <c r="A24"/>
      <c r="B24" s="47" t="s">
        <v>70</v>
      </c>
      <c r="C24" s="48">
        <v>3467.5</v>
      </c>
      <c r="D24" s="48">
        <v>520.125</v>
      </c>
      <c r="E24" s="48">
        <v>1747.75</v>
      </c>
      <c r="F24" s="48">
        <v>262.16249999999997</v>
      </c>
      <c r="G24" s="48">
        <v>2671.75</v>
      </c>
      <c r="H24" s="48">
        <v>400.76249999999999</v>
      </c>
      <c r="I24" s="48">
        <v>803.75</v>
      </c>
      <c r="J24" s="48">
        <v>120.5625</v>
      </c>
      <c r="K24" s="49">
        <v>8690.75</v>
      </c>
      <c r="L24" s="49">
        <v>1303.6125</v>
      </c>
      <c r="M24" s="46"/>
    </row>
    <row r="25" spans="1:13" s="50" customFormat="1" x14ac:dyDescent="0.2">
      <c r="A25"/>
      <c r="B25" s="47" t="s">
        <v>71</v>
      </c>
      <c r="C25" s="48">
        <v>3362.75</v>
      </c>
      <c r="D25" s="48">
        <v>504.41249999999997</v>
      </c>
      <c r="E25" s="48">
        <v>1173.5</v>
      </c>
      <c r="F25" s="48">
        <v>176.02500000000001</v>
      </c>
      <c r="G25" s="48">
        <v>1646.25</v>
      </c>
      <c r="H25" s="48">
        <v>246.9375</v>
      </c>
      <c r="I25" s="48">
        <v>1072</v>
      </c>
      <c r="J25" s="48">
        <v>160.79999999999998</v>
      </c>
      <c r="K25" s="49">
        <v>7254.5</v>
      </c>
      <c r="L25" s="49">
        <v>1088.175</v>
      </c>
      <c r="M25" s="46"/>
    </row>
    <row r="26" spans="1:13" s="50" customFormat="1" x14ac:dyDescent="0.2">
      <c r="A26"/>
      <c r="B26" s="64" t="s">
        <v>52</v>
      </c>
      <c r="C26" s="48">
        <v>35251</v>
      </c>
      <c r="D26" s="48">
        <v>5287.6500000000005</v>
      </c>
      <c r="E26" s="48">
        <v>23245.95</v>
      </c>
      <c r="F26" s="48">
        <v>3486.8924999999999</v>
      </c>
      <c r="G26" s="48">
        <v>13793.5</v>
      </c>
      <c r="H26" s="48">
        <v>2069.0249999999996</v>
      </c>
      <c r="I26" s="48">
        <v>10112.25</v>
      </c>
      <c r="J26" s="48">
        <v>1516.8374999999999</v>
      </c>
      <c r="K26" s="49">
        <v>82402.7</v>
      </c>
      <c r="L26" s="49">
        <v>12360.404999999999</v>
      </c>
      <c r="M26" s="46"/>
    </row>
    <row r="27" spans="1:13" s="50" customFormat="1" x14ac:dyDescent="0.2">
      <c r="A27"/>
      <c r="B27" s="65"/>
      <c r="C27" s="46"/>
      <c r="D27" s="46"/>
      <c r="E27" s="46"/>
      <c r="F27" s="46"/>
      <c r="G27" s="46"/>
      <c r="H27" s="46"/>
      <c r="I27" s="46"/>
      <c r="J27" s="46"/>
      <c r="K27" s="66"/>
      <c r="L27" s="66"/>
      <c r="M27" s="46"/>
    </row>
    <row r="28" spans="1:13" ht="14.25" customHeight="1" x14ac:dyDescent="0.2">
      <c r="B28" s="62">
        <v>2008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/>
    </row>
    <row r="29" spans="1:13" s="46" customFormat="1" ht="3" customHeight="1" x14ac:dyDescent="0.2">
      <c r="K29" s="66"/>
      <c r="L29" s="66"/>
    </row>
    <row r="30" spans="1:13" s="46" customFormat="1" ht="11.25" x14ac:dyDescent="0.2">
      <c r="B30" s="47" t="s">
        <v>78</v>
      </c>
      <c r="C30" s="48">
        <v>3600</v>
      </c>
      <c r="D30" s="48">
        <v>540</v>
      </c>
      <c r="E30" s="48">
        <v>2794</v>
      </c>
      <c r="F30" s="48">
        <v>419.09999999999997</v>
      </c>
      <c r="G30" s="48">
        <v>2195.75</v>
      </c>
      <c r="H30" s="48">
        <v>329.36250000000001</v>
      </c>
      <c r="I30" s="48">
        <v>723.5</v>
      </c>
      <c r="J30" s="48">
        <v>108.52499999999999</v>
      </c>
      <c r="K30" s="49">
        <v>9313.25</v>
      </c>
      <c r="L30" s="49">
        <v>1396.9875</v>
      </c>
    </row>
    <row r="31" spans="1:13" s="46" customFormat="1" ht="11.25" x14ac:dyDescent="0.2">
      <c r="B31" s="47" t="s">
        <v>79</v>
      </c>
      <c r="C31" s="48">
        <v>2638</v>
      </c>
      <c r="D31" s="48">
        <v>395.7</v>
      </c>
      <c r="E31" s="48">
        <v>1749.25</v>
      </c>
      <c r="F31" s="48">
        <v>262.38749999999999</v>
      </c>
      <c r="G31" s="48">
        <v>1832.25</v>
      </c>
      <c r="H31" s="48">
        <v>274.83749999999998</v>
      </c>
      <c r="I31" s="48">
        <v>1880</v>
      </c>
      <c r="J31" s="48">
        <v>282</v>
      </c>
      <c r="K31" s="49">
        <v>8099.5</v>
      </c>
      <c r="L31" s="49">
        <v>1214.925</v>
      </c>
    </row>
    <row r="32" spans="1:13" s="46" customFormat="1" ht="11.25" x14ac:dyDescent="0.2">
      <c r="B32" s="47" t="s">
        <v>80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9">
        <v>0</v>
      </c>
      <c r="L32" s="49">
        <v>0</v>
      </c>
    </row>
    <row r="33" spans="2:13" s="46" customFormat="1" ht="11.25" x14ac:dyDescent="0.2">
      <c r="B33" s="47" t="s">
        <v>81</v>
      </c>
      <c r="C33" s="48">
        <v>2588.5</v>
      </c>
      <c r="D33" s="48">
        <v>388.27499999999998</v>
      </c>
      <c r="E33" s="48">
        <v>1778.5</v>
      </c>
      <c r="F33" s="48">
        <v>266.77499999999998</v>
      </c>
      <c r="G33" s="48">
        <v>1736</v>
      </c>
      <c r="H33" s="48">
        <v>260.39999999999998</v>
      </c>
      <c r="I33" s="48">
        <v>992.5</v>
      </c>
      <c r="J33" s="48">
        <v>148.875</v>
      </c>
      <c r="K33" s="49">
        <v>7095.5</v>
      </c>
      <c r="L33" s="49">
        <v>1064.3249999999998</v>
      </c>
    </row>
    <row r="34" spans="2:13" s="46" customFormat="1" ht="11.25" x14ac:dyDescent="0.2">
      <c r="B34" s="47" t="s">
        <v>82</v>
      </c>
      <c r="C34" s="48">
        <v>2722.75</v>
      </c>
      <c r="D34" s="48">
        <v>408.41249999999997</v>
      </c>
      <c r="E34" s="48">
        <v>1316.5</v>
      </c>
      <c r="F34" s="48">
        <v>197.47499999999999</v>
      </c>
      <c r="G34" s="48">
        <v>1337.5</v>
      </c>
      <c r="H34" s="48">
        <v>200.625</v>
      </c>
      <c r="I34" s="48">
        <v>1176</v>
      </c>
      <c r="J34" s="48">
        <v>176.4</v>
      </c>
      <c r="K34" s="49">
        <v>6552.75</v>
      </c>
      <c r="L34" s="49">
        <v>982.91249999999991</v>
      </c>
    </row>
    <row r="35" spans="2:13" x14ac:dyDescent="0.2">
      <c r="B35" s="47" t="s">
        <v>65</v>
      </c>
      <c r="C35" s="48">
        <v>2956.75</v>
      </c>
      <c r="D35" s="48">
        <v>443.51249999999999</v>
      </c>
      <c r="E35" s="48">
        <v>1361</v>
      </c>
      <c r="F35" s="48">
        <v>204.15</v>
      </c>
      <c r="G35" s="48">
        <v>2022</v>
      </c>
      <c r="H35" s="48">
        <v>303.3</v>
      </c>
      <c r="I35" s="48">
        <v>1541.5</v>
      </c>
      <c r="J35" s="48">
        <v>231.22499999999999</v>
      </c>
      <c r="K35" s="49">
        <v>7881.25</v>
      </c>
      <c r="L35" s="49">
        <v>1182.1875</v>
      </c>
    </row>
    <row r="36" spans="2:13" x14ac:dyDescent="0.2">
      <c r="B36" s="47" t="s">
        <v>83</v>
      </c>
      <c r="C36" s="48">
        <v>2763.5</v>
      </c>
      <c r="D36" s="48">
        <v>414.52499999999998</v>
      </c>
      <c r="E36" s="48">
        <v>1646.5</v>
      </c>
      <c r="F36" s="48">
        <v>246.97499999999999</v>
      </c>
      <c r="G36" s="48">
        <v>2363</v>
      </c>
      <c r="H36" s="48">
        <v>354.45</v>
      </c>
      <c r="I36" s="48">
        <v>1422.5</v>
      </c>
      <c r="J36" s="48">
        <v>213.375</v>
      </c>
      <c r="K36" s="49">
        <v>8195.5</v>
      </c>
      <c r="L36" s="49">
        <v>1229.325</v>
      </c>
    </row>
    <row r="37" spans="2:13" x14ac:dyDescent="0.2">
      <c r="B37" s="47" t="s">
        <v>67</v>
      </c>
      <c r="C37" s="48">
        <v>3218.5</v>
      </c>
      <c r="D37" s="48">
        <v>482.77499999999998</v>
      </c>
      <c r="E37" s="48">
        <v>1490.25</v>
      </c>
      <c r="F37" s="48">
        <v>223.53749999999999</v>
      </c>
      <c r="G37" s="48">
        <v>2406.25</v>
      </c>
      <c r="H37" s="48">
        <v>360.9375</v>
      </c>
      <c r="I37" s="48">
        <v>917.75</v>
      </c>
      <c r="J37" s="48">
        <v>137.66249999999999</v>
      </c>
      <c r="K37" s="49">
        <v>8032.75</v>
      </c>
      <c r="L37" s="49">
        <v>1204.9124999999999</v>
      </c>
    </row>
    <row r="38" spans="2:13" x14ac:dyDescent="0.2">
      <c r="B38" s="47" t="s">
        <v>68</v>
      </c>
      <c r="C38" s="48">
        <v>2875.5</v>
      </c>
      <c r="D38" s="48">
        <v>431.32499999999999</v>
      </c>
      <c r="E38" s="48">
        <v>2662.5</v>
      </c>
      <c r="F38" s="48">
        <v>399.375</v>
      </c>
      <c r="G38" s="48">
        <v>3116.5</v>
      </c>
      <c r="H38" s="48">
        <v>467.47499999999997</v>
      </c>
      <c r="I38" s="48">
        <v>958.5</v>
      </c>
      <c r="J38" s="48">
        <v>143.77500000000001</v>
      </c>
      <c r="K38" s="49">
        <v>9613</v>
      </c>
      <c r="L38" s="49">
        <v>1441.95</v>
      </c>
    </row>
    <row r="39" spans="2:13" x14ac:dyDescent="0.2">
      <c r="B39" s="47" t="s">
        <v>69</v>
      </c>
      <c r="C39" s="48">
        <v>2996</v>
      </c>
      <c r="D39" s="48">
        <v>449.4</v>
      </c>
      <c r="E39" s="48">
        <v>6998.25</v>
      </c>
      <c r="F39" s="48">
        <v>1049.7375</v>
      </c>
      <c r="G39" s="48">
        <v>2963.25</v>
      </c>
      <c r="H39" s="48">
        <v>444.48750000000001</v>
      </c>
      <c r="I39" s="48">
        <v>760.5</v>
      </c>
      <c r="J39" s="48">
        <v>114.075</v>
      </c>
      <c r="K39" s="49">
        <v>13718</v>
      </c>
      <c r="L39" s="49">
        <v>2057.6999999999998</v>
      </c>
    </row>
    <row r="40" spans="2:13" x14ac:dyDescent="0.2">
      <c r="B40" s="47" t="s">
        <v>70</v>
      </c>
      <c r="C40" s="48">
        <v>3370.5</v>
      </c>
      <c r="D40" s="48">
        <v>505.57499999999999</v>
      </c>
      <c r="E40" s="48">
        <v>3546.75</v>
      </c>
      <c r="F40" s="48">
        <v>532.01249999999993</v>
      </c>
      <c r="G40" s="48">
        <v>3007.25</v>
      </c>
      <c r="H40" s="48">
        <v>451.08749999999998</v>
      </c>
      <c r="I40" s="48">
        <v>666</v>
      </c>
      <c r="J40" s="48">
        <v>99.899999999999991</v>
      </c>
      <c r="K40" s="49">
        <v>10590.5</v>
      </c>
      <c r="L40" s="49">
        <v>1588.5749999999998</v>
      </c>
    </row>
    <row r="41" spans="2:13" x14ac:dyDescent="0.2">
      <c r="B41" s="47" t="s">
        <v>71</v>
      </c>
      <c r="C41" s="48">
        <v>3531.5</v>
      </c>
      <c r="D41" s="48">
        <v>529.72500000000002</v>
      </c>
      <c r="E41" s="48">
        <v>1409.25</v>
      </c>
      <c r="F41" s="48">
        <v>211.38749999999999</v>
      </c>
      <c r="G41" s="48">
        <v>2677.5</v>
      </c>
      <c r="H41" s="48">
        <v>401.625</v>
      </c>
      <c r="I41" s="48">
        <v>575.25</v>
      </c>
      <c r="J41" s="48">
        <v>86.287499999999994</v>
      </c>
      <c r="K41" s="49">
        <v>8193.5</v>
      </c>
      <c r="L41" s="49">
        <v>1229.0249999999999</v>
      </c>
    </row>
    <row r="42" spans="2:13" x14ac:dyDescent="0.2">
      <c r="B42" s="64" t="s">
        <v>52</v>
      </c>
      <c r="C42" s="49">
        <v>33261.5</v>
      </c>
      <c r="D42" s="49">
        <v>4989.2250000000004</v>
      </c>
      <c r="E42" s="49">
        <v>26752.75</v>
      </c>
      <c r="F42" s="49">
        <v>4012.9124999999995</v>
      </c>
      <c r="G42" s="49">
        <v>25657.25</v>
      </c>
      <c r="H42" s="49">
        <v>3848.5875000000001</v>
      </c>
      <c r="I42" s="49">
        <v>11614</v>
      </c>
      <c r="J42" s="49">
        <v>1742.1000000000001</v>
      </c>
      <c r="K42" s="49">
        <v>97285.5</v>
      </c>
      <c r="L42" s="49">
        <v>14592.824999999999</v>
      </c>
    </row>
    <row r="43" spans="2:13" s="69" customForma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66"/>
      <c r="L43" s="68"/>
      <c r="M43" s="61"/>
    </row>
    <row r="44" spans="2:13" s="69" customFormat="1" x14ac:dyDescent="0.2">
      <c r="B44" s="62">
        <v>2009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1"/>
    </row>
    <row r="45" spans="2:13" s="69" customFormat="1" ht="3.75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66"/>
      <c r="L45" s="66"/>
      <c r="M45" s="61"/>
    </row>
    <row r="46" spans="2:13" s="69" customFormat="1" x14ac:dyDescent="0.2">
      <c r="B46" s="47" t="s">
        <v>84</v>
      </c>
      <c r="C46" s="76" t="s">
        <v>14</v>
      </c>
      <c r="D46" s="76" t="s">
        <v>14</v>
      </c>
      <c r="E46" s="76" t="s">
        <v>14</v>
      </c>
      <c r="F46" s="76" t="s">
        <v>14</v>
      </c>
      <c r="G46" s="76" t="s">
        <v>14</v>
      </c>
      <c r="H46" s="76" t="s">
        <v>14</v>
      </c>
      <c r="I46" s="76" t="s">
        <v>14</v>
      </c>
      <c r="J46" s="76" t="s">
        <v>14</v>
      </c>
      <c r="K46" s="76" t="s">
        <v>14</v>
      </c>
      <c r="L46" s="76" t="s">
        <v>14</v>
      </c>
      <c r="M46" s="61"/>
    </row>
    <row r="47" spans="2:13" s="69" customFormat="1" x14ac:dyDescent="0.2">
      <c r="B47" s="47" t="s">
        <v>92</v>
      </c>
      <c r="C47" s="76" t="s">
        <v>14</v>
      </c>
      <c r="D47" s="76" t="s">
        <v>14</v>
      </c>
      <c r="E47" s="76" t="s">
        <v>14</v>
      </c>
      <c r="F47" s="76" t="s">
        <v>14</v>
      </c>
      <c r="G47" s="76" t="s">
        <v>14</v>
      </c>
      <c r="H47" s="76" t="s">
        <v>14</v>
      </c>
      <c r="I47" s="76" t="s">
        <v>14</v>
      </c>
      <c r="J47" s="76" t="s">
        <v>14</v>
      </c>
      <c r="K47" s="76" t="s">
        <v>14</v>
      </c>
      <c r="L47" s="76" t="s">
        <v>14</v>
      </c>
      <c r="M47" s="61"/>
    </row>
    <row r="48" spans="2:13" s="69" customFormat="1" x14ac:dyDescent="0.2">
      <c r="B48" s="47" t="s">
        <v>62</v>
      </c>
      <c r="C48" s="48">
        <v>3614.75</v>
      </c>
      <c r="D48" s="48">
        <v>542.21249999999998</v>
      </c>
      <c r="E48" s="48">
        <v>1505</v>
      </c>
      <c r="F48" s="48">
        <v>225.75</v>
      </c>
      <c r="G48" s="48">
        <v>3456</v>
      </c>
      <c r="H48" s="48">
        <v>518.4</v>
      </c>
      <c r="I48" s="48">
        <v>437.25</v>
      </c>
      <c r="J48" s="48">
        <v>65.587499999999991</v>
      </c>
      <c r="K48" s="49">
        <v>9013</v>
      </c>
      <c r="L48" s="49">
        <v>1351.95</v>
      </c>
      <c r="M48" s="61"/>
    </row>
    <row r="49" spans="2:13" s="69" customFormat="1" x14ac:dyDescent="0.2">
      <c r="B49" s="47" t="s">
        <v>63</v>
      </c>
      <c r="C49" s="48">
        <v>2991</v>
      </c>
      <c r="D49" s="48">
        <v>448.65</v>
      </c>
      <c r="E49" s="48">
        <v>1126.5</v>
      </c>
      <c r="F49" s="48">
        <v>168.97499999999999</v>
      </c>
      <c r="G49" s="48">
        <v>2819.625</v>
      </c>
      <c r="H49" s="48">
        <v>422.94374999999997</v>
      </c>
      <c r="I49" s="48">
        <v>328.75</v>
      </c>
      <c r="J49" s="48">
        <v>49.3125</v>
      </c>
      <c r="K49" s="49">
        <v>7265.875</v>
      </c>
      <c r="L49" s="49">
        <v>1089.8812499999999</v>
      </c>
      <c r="M49" s="61"/>
    </row>
    <row r="50" spans="2:13" s="69" customFormat="1" x14ac:dyDescent="0.2">
      <c r="B50" s="47" t="s">
        <v>64</v>
      </c>
      <c r="C50" s="48">
        <v>3102.125</v>
      </c>
      <c r="D50" s="48">
        <v>465.31874999999997</v>
      </c>
      <c r="E50" s="48">
        <v>1501.5</v>
      </c>
      <c r="F50" s="48">
        <v>225.22499999999999</v>
      </c>
      <c r="G50" s="48">
        <v>2778</v>
      </c>
      <c r="H50" s="48">
        <v>416.7</v>
      </c>
      <c r="I50" s="48">
        <v>463.5</v>
      </c>
      <c r="J50" s="48">
        <v>69.524999999999991</v>
      </c>
      <c r="K50" s="49">
        <v>7845.125</v>
      </c>
      <c r="L50" s="49">
        <v>1176.76875</v>
      </c>
      <c r="M50" s="61"/>
    </row>
    <row r="51" spans="2:13" s="69" customFormat="1" x14ac:dyDescent="0.2">
      <c r="B51" s="47" t="s">
        <v>65</v>
      </c>
      <c r="C51" s="48">
        <v>2221</v>
      </c>
      <c r="D51" s="48">
        <v>333.15</v>
      </c>
      <c r="E51" s="48">
        <v>989.5</v>
      </c>
      <c r="F51" s="48">
        <v>148.42499999999998</v>
      </c>
      <c r="G51" s="48">
        <v>1132.26</v>
      </c>
      <c r="H51" s="48">
        <v>169.839</v>
      </c>
      <c r="I51" s="48">
        <v>233.25</v>
      </c>
      <c r="J51" s="48">
        <v>34.987499999999997</v>
      </c>
      <c r="K51" s="49">
        <v>4576.01</v>
      </c>
      <c r="L51" s="49">
        <v>686.40149999999994</v>
      </c>
      <c r="M51" s="61"/>
    </row>
    <row r="52" spans="2:13" s="69" customFormat="1" x14ac:dyDescent="0.2">
      <c r="B52" s="47" t="s">
        <v>66</v>
      </c>
      <c r="C52" s="48">
        <v>3341.375</v>
      </c>
      <c r="D52" s="48">
        <v>501.20624999999995</v>
      </c>
      <c r="E52" s="48">
        <v>1341.375</v>
      </c>
      <c r="F52" s="48">
        <v>201.20624999999998</v>
      </c>
      <c r="G52" s="48">
        <v>1761.25</v>
      </c>
      <c r="H52" s="48">
        <v>264.1875</v>
      </c>
      <c r="I52" s="48">
        <v>517.75</v>
      </c>
      <c r="J52" s="48">
        <v>77.662499999999994</v>
      </c>
      <c r="K52" s="49">
        <v>6961.75</v>
      </c>
      <c r="L52" s="49">
        <v>1044.2624999999998</v>
      </c>
      <c r="M52" s="61"/>
    </row>
    <row r="53" spans="2:13" s="69" customFormat="1" x14ac:dyDescent="0.2">
      <c r="B53" s="47" t="s">
        <v>67</v>
      </c>
      <c r="C53" s="48">
        <v>3618</v>
      </c>
      <c r="D53" s="48">
        <v>542.69999999999993</v>
      </c>
      <c r="E53" s="48">
        <v>1395.5</v>
      </c>
      <c r="F53" s="48">
        <v>209.32499999999999</v>
      </c>
      <c r="G53" s="48">
        <v>2141.75</v>
      </c>
      <c r="H53" s="48">
        <v>321.26249999999999</v>
      </c>
      <c r="I53" s="48">
        <v>606.25</v>
      </c>
      <c r="J53" s="48">
        <v>90.9375</v>
      </c>
      <c r="K53" s="49">
        <v>7761.5</v>
      </c>
      <c r="L53" s="49">
        <v>1164.2249999999999</v>
      </c>
      <c r="M53" s="61"/>
    </row>
    <row r="54" spans="2:13" s="69" customFormat="1" x14ac:dyDescent="0.2">
      <c r="B54" s="47" t="s">
        <v>68</v>
      </c>
      <c r="C54" s="48">
        <v>3115.59375</v>
      </c>
      <c r="D54" s="48">
        <v>467.33906249999995</v>
      </c>
      <c r="E54" s="48">
        <v>1751.96875</v>
      </c>
      <c r="F54" s="48">
        <v>262.79531249999997</v>
      </c>
      <c r="G54" s="48">
        <v>1436.46875</v>
      </c>
      <c r="H54" s="48">
        <v>215.47031250000001</v>
      </c>
      <c r="I54" s="48">
        <v>812.375</v>
      </c>
      <c r="J54" s="48">
        <v>121.85624999999999</v>
      </c>
      <c r="K54" s="49">
        <v>7116.40625</v>
      </c>
      <c r="L54" s="49">
        <v>1067.4609374999998</v>
      </c>
      <c r="M54" s="61"/>
    </row>
    <row r="55" spans="2:13" s="69" customFormat="1" x14ac:dyDescent="0.2">
      <c r="B55" s="47" t="s">
        <v>69</v>
      </c>
      <c r="C55" s="48">
        <v>3305.25</v>
      </c>
      <c r="D55" s="48">
        <v>495.78749999999997</v>
      </c>
      <c r="E55" s="48">
        <v>1199.25</v>
      </c>
      <c r="F55" s="48">
        <v>179.88749999999999</v>
      </c>
      <c r="G55" s="48">
        <v>1795.75</v>
      </c>
      <c r="H55" s="48">
        <v>269.36250000000001</v>
      </c>
      <c r="I55" s="48">
        <v>993</v>
      </c>
      <c r="J55" s="48">
        <v>148.94999999999999</v>
      </c>
      <c r="K55" s="49">
        <v>7293.25</v>
      </c>
      <c r="L55" s="49">
        <v>1093.9875</v>
      </c>
      <c r="M55" s="61"/>
    </row>
    <row r="56" spans="2:13" x14ac:dyDescent="0.2">
      <c r="B56" s="47" t="s">
        <v>70</v>
      </c>
      <c r="C56" s="48">
        <v>3519.125</v>
      </c>
      <c r="D56" s="48">
        <v>527.86874999999998</v>
      </c>
      <c r="E56" s="48">
        <v>1188.6875</v>
      </c>
      <c r="F56" s="48">
        <v>178.30312499999999</v>
      </c>
      <c r="G56" s="48">
        <v>1933.5</v>
      </c>
      <c r="H56" s="48">
        <v>290.02499999999998</v>
      </c>
      <c r="I56" s="48">
        <v>772.375</v>
      </c>
      <c r="J56" s="48">
        <v>115.85624999999999</v>
      </c>
      <c r="K56" s="49">
        <v>7413.6875</v>
      </c>
      <c r="L56" s="49">
        <v>1112.0531249999999</v>
      </c>
    </row>
    <row r="57" spans="2:13" x14ac:dyDescent="0.2">
      <c r="B57" s="47" t="s">
        <v>71</v>
      </c>
      <c r="C57" s="48">
        <v>3913</v>
      </c>
      <c r="D57" s="48">
        <v>586.94999999999993</v>
      </c>
      <c r="E57" s="48">
        <v>1515.5</v>
      </c>
      <c r="F57" s="48">
        <v>227.32499999999999</v>
      </c>
      <c r="G57" s="48">
        <v>2110.25</v>
      </c>
      <c r="H57" s="48">
        <v>316.53749999999997</v>
      </c>
      <c r="I57" s="48">
        <v>481.5</v>
      </c>
      <c r="J57" s="48">
        <v>72.224999999999994</v>
      </c>
      <c r="K57" s="49">
        <v>8020.25</v>
      </c>
      <c r="L57" s="49">
        <v>1203.0374999999997</v>
      </c>
    </row>
    <row r="58" spans="2:13" ht="13.5" thickBot="1" x14ac:dyDescent="0.25">
      <c r="B58" s="70" t="s">
        <v>52</v>
      </c>
      <c r="C58" s="71">
        <v>32741.21875</v>
      </c>
      <c r="D58" s="71">
        <v>4911.1828124999993</v>
      </c>
      <c r="E58" s="71">
        <v>13514.78125</v>
      </c>
      <c r="F58" s="71">
        <v>2027.2171874999999</v>
      </c>
      <c r="G58" s="71">
        <v>21364.853750000002</v>
      </c>
      <c r="H58" s="71">
        <v>3204.7280625000003</v>
      </c>
      <c r="I58" s="71">
        <v>5646</v>
      </c>
      <c r="J58" s="71">
        <v>846.9</v>
      </c>
      <c r="K58" s="71">
        <v>73266.853750000009</v>
      </c>
      <c r="L58" s="71">
        <v>10990.0280625</v>
      </c>
    </row>
    <row r="61" spans="2:13" ht="15.75" x14ac:dyDescent="0.25">
      <c r="B61" s="60" t="s">
        <v>57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zoomScaleNormal="100" workbookViewId="0">
      <selection activeCell="T22" sqref="T22"/>
    </sheetView>
  </sheetViews>
  <sheetFormatPr defaultRowHeight="12.75" x14ac:dyDescent="0.2"/>
  <cols>
    <col min="1" max="1" width="1.140625" customWidth="1"/>
    <col min="2" max="2" width="17.5703125" customWidth="1"/>
    <col min="3" max="3" width="10.85546875" bestFit="1" customWidth="1"/>
    <col min="4" max="4" width="9.140625" bestFit="1" customWidth="1"/>
    <col min="5" max="5" width="10.85546875" bestFit="1" customWidth="1"/>
    <col min="6" max="6" width="9" customWidth="1"/>
    <col min="7" max="7" width="10.85546875" bestFit="1" customWidth="1"/>
    <col min="8" max="8" width="9" customWidth="1"/>
    <col min="9" max="9" width="10.85546875" bestFit="1" customWidth="1"/>
    <col min="10" max="10" width="9.140625" bestFit="1" customWidth="1"/>
    <col min="11" max="11" width="10.85546875" style="4" bestFit="1" customWidth="1"/>
    <col min="12" max="12" width="10.42578125" style="22" customWidth="1"/>
    <col min="13" max="13" width="2.42578125" style="61" customWidth="1"/>
  </cols>
  <sheetData>
    <row r="2" spans="1:13" s="34" customFormat="1" x14ac:dyDescent="0.2">
      <c r="B2" s="35" t="str">
        <f ca="1">MID(CELL("filename",A1),FIND("]",CELL("filename",A1))+1,255)</f>
        <v>Table 3.1.9-5</v>
      </c>
      <c r="K2" s="4"/>
      <c r="L2" s="4"/>
      <c r="M2" s="36"/>
    </row>
    <row r="3" spans="1:13" s="34" customFormat="1" x14ac:dyDescent="0.2">
      <c r="K3" s="4"/>
      <c r="L3" s="4"/>
      <c r="M3" s="36"/>
    </row>
    <row r="4" spans="1:13" s="34" customFormat="1" x14ac:dyDescent="0.2">
      <c r="B4" s="4" t="s">
        <v>43</v>
      </c>
      <c r="K4" s="4"/>
      <c r="L4" s="4"/>
      <c r="M4" s="36"/>
    </row>
    <row r="5" spans="1:13" s="34" customFormat="1" x14ac:dyDescent="0.2">
      <c r="B5" s="4" t="s">
        <v>44</v>
      </c>
      <c r="K5" s="4"/>
      <c r="L5" s="4"/>
      <c r="M5" s="36"/>
    </row>
    <row r="6" spans="1:13" s="34" customFormat="1" x14ac:dyDescent="0.2">
      <c r="B6" s="4" t="s">
        <v>85</v>
      </c>
      <c r="K6" s="4"/>
      <c r="L6" s="4"/>
      <c r="M6" s="36"/>
    </row>
    <row r="7" spans="1:13" s="34" customFormat="1" ht="14.25" x14ac:dyDescent="0.2">
      <c r="B7" s="4" t="s">
        <v>46</v>
      </c>
      <c r="K7" s="4"/>
      <c r="L7" s="4"/>
      <c r="M7" s="36"/>
    </row>
    <row r="8" spans="1:13" x14ac:dyDescent="0.2">
      <c r="B8" s="37"/>
      <c r="C8" s="37"/>
      <c r="D8" s="37"/>
      <c r="E8" s="37"/>
      <c r="F8" s="37"/>
      <c r="G8" s="37"/>
      <c r="H8" s="37"/>
      <c r="I8" s="37"/>
      <c r="J8" s="37"/>
      <c r="L8" s="4"/>
      <c r="M8" s="38"/>
    </row>
    <row r="9" spans="1:13" x14ac:dyDescent="0.2">
      <c r="M9" s="38"/>
    </row>
    <row r="10" spans="1:13" s="9" customFormat="1" ht="18" customHeight="1" x14ac:dyDescent="0.2">
      <c r="A10"/>
      <c r="B10" s="39" t="s">
        <v>47</v>
      </c>
      <c r="C10" s="82" t="s">
        <v>48</v>
      </c>
      <c r="D10" s="82"/>
      <c r="E10" s="82" t="s">
        <v>49</v>
      </c>
      <c r="F10" s="82"/>
      <c r="G10" s="82" t="s">
        <v>50</v>
      </c>
      <c r="H10" s="82"/>
      <c r="I10" s="82" t="s">
        <v>51</v>
      </c>
      <c r="J10" s="82"/>
      <c r="K10" s="82" t="s">
        <v>52</v>
      </c>
      <c r="L10" s="82"/>
      <c r="M10" s="40"/>
    </row>
    <row r="11" spans="1:13" s="9" customFormat="1" ht="18" customHeight="1" x14ac:dyDescent="0.2">
      <c r="A11"/>
      <c r="B11" s="41" t="s">
        <v>59</v>
      </c>
      <c r="C11" s="40" t="s">
        <v>54</v>
      </c>
      <c r="D11" s="40" t="s">
        <v>55</v>
      </c>
      <c r="E11" s="40" t="s">
        <v>54</v>
      </c>
      <c r="F11" s="40" t="s">
        <v>55</v>
      </c>
      <c r="G11" s="40" t="s">
        <v>54</v>
      </c>
      <c r="H11" s="40" t="s">
        <v>55</v>
      </c>
      <c r="I11" s="40" t="s">
        <v>54</v>
      </c>
      <c r="J11" s="40" t="s">
        <v>55</v>
      </c>
      <c r="K11" s="40" t="s">
        <v>54</v>
      </c>
      <c r="L11" s="40" t="s">
        <v>55</v>
      </c>
      <c r="M11" s="40"/>
    </row>
    <row r="12" spans="1:13" ht="3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L12" s="4"/>
      <c r="M12" s="38"/>
    </row>
    <row r="13" spans="1:13" s="9" customFormat="1" ht="12" customHeight="1" x14ac:dyDescent="0.2">
      <c r="A13"/>
      <c r="B13" s="62">
        <v>2010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0"/>
    </row>
    <row r="14" spans="1:13" x14ac:dyDescent="0.2">
      <c r="B14" s="47" t="s">
        <v>60</v>
      </c>
      <c r="C14" s="48">
        <v>3697.25</v>
      </c>
      <c r="D14" s="48">
        <v>554.58749999999998</v>
      </c>
      <c r="E14" s="48">
        <v>1282.75</v>
      </c>
      <c r="F14" s="48">
        <v>192.41249999999999</v>
      </c>
      <c r="G14" s="48">
        <v>1186.5</v>
      </c>
      <c r="H14" s="48">
        <v>177.97499999999999</v>
      </c>
      <c r="I14" s="48">
        <v>393.5</v>
      </c>
      <c r="J14" s="48">
        <v>59.024999999999999</v>
      </c>
      <c r="K14" s="49">
        <v>6560</v>
      </c>
      <c r="L14" s="49">
        <v>984</v>
      </c>
      <c r="M14" s="46"/>
    </row>
    <row r="15" spans="1:13" x14ac:dyDescent="0.2">
      <c r="B15" s="47" t="s">
        <v>61</v>
      </c>
      <c r="C15" s="48">
        <v>2988.97</v>
      </c>
      <c r="D15" s="48">
        <v>448.34549999999996</v>
      </c>
      <c r="E15" s="48">
        <v>998.75</v>
      </c>
      <c r="F15" s="48">
        <v>149.8125</v>
      </c>
      <c r="G15" s="48">
        <v>942.6</v>
      </c>
      <c r="H15" s="48">
        <v>141.38999999999999</v>
      </c>
      <c r="I15" s="48">
        <v>355.47</v>
      </c>
      <c r="J15" s="48">
        <v>53.320500000000003</v>
      </c>
      <c r="K15" s="49">
        <v>5285.79</v>
      </c>
      <c r="L15" s="49">
        <v>792.86849999999993</v>
      </c>
      <c r="M15" s="46"/>
    </row>
    <row r="16" spans="1:13" x14ac:dyDescent="0.2">
      <c r="B16" s="47" t="s">
        <v>62</v>
      </c>
      <c r="C16" s="48">
        <v>3720.25</v>
      </c>
      <c r="D16" s="48">
        <v>558.03750000000002</v>
      </c>
      <c r="E16" s="48">
        <v>1449.5</v>
      </c>
      <c r="F16" s="48">
        <v>217.42499999999998</v>
      </c>
      <c r="G16" s="48">
        <v>1306.25</v>
      </c>
      <c r="H16" s="48">
        <v>195.9375</v>
      </c>
      <c r="I16" s="48">
        <v>743.75</v>
      </c>
      <c r="J16" s="48">
        <v>111.5625</v>
      </c>
      <c r="K16" s="49">
        <v>7219.75</v>
      </c>
      <c r="L16" s="49">
        <v>1082.9625000000001</v>
      </c>
      <c r="M16" s="46"/>
    </row>
    <row r="17" spans="1:13" x14ac:dyDescent="0.2">
      <c r="B17" s="47" t="s">
        <v>63</v>
      </c>
      <c r="C17" s="48">
        <v>2042.5</v>
      </c>
      <c r="D17" s="48">
        <v>306.375</v>
      </c>
      <c r="E17" s="48">
        <v>1020.75</v>
      </c>
      <c r="F17" s="48">
        <v>153.11249999999998</v>
      </c>
      <c r="G17" s="48">
        <v>3063.25</v>
      </c>
      <c r="H17" s="48">
        <v>459.48750000000001</v>
      </c>
      <c r="I17" s="48">
        <v>263.5</v>
      </c>
      <c r="J17" s="48">
        <v>39.524999999999999</v>
      </c>
      <c r="K17" s="49">
        <v>6390</v>
      </c>
      <c r="L17" s="49">
        <v>958.49999999999989</v>
      </c>
      <c r="M17" s="46"/>
    </row>
    <row r="18" spans="1:13" x14ac:dyDescent="0.2">
      <c r="B18" s="47" t="s">
        <v>64</v>
      </c>
      <c r="C18" s="48">
        <v>3640.5</v>
      </c>
      <c r="D18" s="48">
        <v>546.07499999999993</v>
      </c>
      <c r="E18" s="48">
        <v>1390.625</v>
      </c>
      <c r="F18" s="48">
        <v>208.59375</v>
      </c>
      <c r="G18" s="48">
        <v>1756.625</v>
      </c>
      <c r="H18" s="48">
        <v>263.49374999999998</v>
      </c>
      <c r="I18" s="48">
        <v>884.625</v>
      </c>
      <c r="J18" s="48">
        <v>132.69374999999999</v>
      </c>
      <c r="K18" s="49">
        <v>7672.375</v>
      </c>
      <c r="L18" s="49">
        <v>1150.8562499999998</v>
      </c>
      <c r="M18" s="46"/>
    </row>
    <row r="19" spans="1:13" x14ac:dyDescent="0.2">
      <c r="B19" s="47" t="s">
        <v>65</v>
      </c>
      <c r="C19" s="48">
        <v>3390.75</v>
      </c>
      <c r="D19" s="48">
        <v>508.61249999999995</v>
      </c>
      <c r="E19" s="48">
        <v>1924.25</v>
      </c>
      <c r="F19" s="48">
        <v>288.63749999999999</v>
      </c>
      <c r="G19" s="48">
        <v>1895.625</v>
      </c>
      <c r="H19" s="48">
        <v>284.34375</v>
      </c>
      <c r="I19" s="48">
        <v>941.5</v>
      </c>
      <c r="J19" s="48">
        <v>141.22499999999999</v>
      </c>
      <c r="K19" s="49">
        <v>8152.125</v>
      </c>
      <c r="L19" s="49">
        <v>1222.8187499999999</v>
      </c>
      <c r="M19" s="46"/>
    </row>
    <row r="20" spans="1:13" x14ac:dyDescent="0.2">
      <c r="B20" s="47" t="s">
        <v>66</v>
      </c>
      <c r="C20" s="48">
        <v>3441</v>
      </c>
      <c r="D20" s="48">
        <v>516.15</v>
      </c>
      <c r="E20" s="48">
        <v>1635</v>
      </c>
      <c r="F20" s="48">
        <v>245.25</v>
      </c>
      <c r="G20" s="48">
        <v>1901.5</v>
      </c>
      <c r="H20" s="48">
        <v>285.22499999999997</v>
      </c>
      <c r="I20" s="48">
        <v>570.875</v>
      </c>
      <c r="J20" s="48">
        <v>85.631249999999994</v>
      </c>
      <c r="K20" s="49">
        <v>7548.375</v>
      </c>
      <c r="L20" s="49">
        <v>1132.2562499999999</v>
      </c>
      <c r="M20" s="46"/>
    </row>
    <row r="21" spans="1:13" x14ac:dyDescent="0.2">
      <c r="B21" s="47" t="s">
        <v>67</v>
      </c>
      <c r="C21" s="48">
        <v>3572.502</v>
      </c>
      <c r="D21" s="48">
        <v>535.87529999999992</v>
      </c>
      <c r="E21" s="48">
        <v>2297</v>
      </c>
      <c r="F21" s="48">
        <v>344.55</v>
      </c>
      <c r="G21" s="48">
        <v>1157.875</v>
      </c>
      <c r="H21" s="48">
        <v>173.68125000000001</v>
      </c>
      <c r="I21" s="48">
        <v>319.125</v>
      </c>
      <c r="J21" s="48">
        <v>47.868749999999999</v>
      </c>
      <c r="K21" s="49">
        <v>7346.5020000000004</v>
      </c>
      <c r="L21" s="49">
        <v>1101.9753000000001</v>
      </c>
      <c r="M21" s="46"/>
    </row>
    <row r="22" spans="1:13" x14ac:dyDescent="0.2">
      <c r="B22" s="47" t="s">
        <v>68</v>
      </c>
      <c r="C22" s="48">
        <v>3091.5</v>
      </c>
      <c r="D22" s="48">
        <v>463.72499999999997</v>
      </c>
      <c r="E22" s="48">
        <v>6685.125</v>
      </c>
      <c r="F22" s="48">
        <v>1002.76875</v>
      </c>
      <c r="G22" s="48">
        <v>1397.5</v>
      </c>
      <c r="H22" s="48">
        <v>209.625</v>
      </c>
      <c r="I22" s="48">
        <v>556.75</v>
      </c>
      <c r="J22" s="48">
        <v>83.512500000000003</v>
      </c>
      <c r="K22" s="49">
        <v>11730.875</v>
      </c>
      <c r="L22" s="49">
        <v>1759.6312499999999</v>
      </c>
      <c r="M22" s="46"/>
    </row>
    <row r="23" spans="1:13" x14ac:dyDescent="0.2">
      <c r="B23" s="47" t="s">
        <v>69</v>
      </c>
      <c r="C23" s="48">
        <v>3286.25</v>
      </c>
      <c r="D23" s="48">
        <v>492.9375</v>
      </c>
      <c r="E23" s="48">
        <v>2141.875</v>
      </c>
      <c r="F23" s="48">
        <v>321.28125</v>
      </c>
      <c r="G23" s="48">
        <v>990.75</v>
      </c>
      <c r="H23" s="48">
        <v>148.61249999999998</v>
      </c>
      <c r="I23" s="48">
        <v>382</v>
      </c>
      <c r="J23" s="48">
        <v>57.3</v>
      </c>
      <c r="K23" s="49">
        <v>6800.875</v>
      </c>
      <c r="L23" s="49">
        <v>1020.1312499999999</v>
      </c>
      <c r="M23" s="46"/>
    </row>
    <row r="24" spans="1:13" s="50" customFormat="1" x14ac:dyDescent="0.2">
      <c r="A24"/>
      <c r="B24" s="47" t="s">
        <v>70</v>
      </c>
      <c r="C24" s="48">
        <v>3430.875</v>
      </c>
      <c r="D24" s="48">
        <v>514.63125000000002</v>
      </c>
      <c r="E24" s="48">
        <v>2077.875</v>
      </c>
      <c r="F24" s="48">
        <v>311.68124999999998</v>
      </c>
      <c r="G24" s="48">
        <v>1130.125</v>
      </c>
      <c r="H24" s="48">
        <v>169.51874999999998</v>
      </c>
      <c r="I24" s="48">
        <v>466.75</v>
      </c>
      <c r="J24" s="48">
        <v>70.012500000000003</v>
      </c>
      <c r="K24" s="49">
        <v>7105.625</v>
      </c>
      <c r="L24" s="49">
        <v>1065.84375</v>
      </c>
      <c r="M24" s="46"/>
    </row>
    <row r="25" spans="1:13" s="50" customFormat="1" x14ac:dyDescent="0.2">
      <c r="A25"/>
      <c r="B25" s="47" t="s">
        <v>71</v>
      </c>
      <c r="C25" s="48">
        <v>4045.875</v>
      </c>
      <c r="D25" s="48">
        <v>606.88125000000002</v>
      </c>
      <c r="E25" s="48">
        <v>1535.875</v>
      </c>
      <c r="F25" s="48">
        <v>230.38124999999999</v>
      </c>
      <c r="G25" s="48">
        <v>1245.25</v>
      </c>
      <c r="H25" s="48">
        <v>186.78749999999999</v>
      </c>
      <c r="I25" s="48">
        <v>679.125</v>
      </c>
      <c r="J25" s="48">
        <v>101.86874999999999</v>
      </c>
      <c r="K25" s="49">
        <v>7506.125</v>
      </c>
      <c r="L25" s="49">
        <v>1125.91875</v>
      </c>
      <c r="M25" s="46"/>
    </row>
    <row r="26" spans="1:13" s="50" customFormat="1" x14ac:dyDescent="0.2">
      <c r="A26"/>
      <c r="B26" s="64" t="s">
        <v>52</v>
      </c>
      <c r="C26" s="49">
        <v>40348.222000000002</v>
      </c>
      <c r="D26" s="49">
        <v>6052.2333000000008</v>
      </c>
      <c r="E26" s="49">
        <v>24439.375</v>
      </c>
      <c r="F26" s="49">
        <v>3665.90625</v>
      </c>
      <c r="G26" s="49">
        <v>17973.849999999999</v>
      </c>
      <c r="H26" s="49">
        <v>2696.0775000000003</v>
      </c>
      <c r="I26" s="49">
        <v>6556.97</v>
      </c>
      <c r="J26" s="49">
        <v>983.54550000000006</v>
      </c>
      <c r="K26" s="49">
        <v>89318.417000000001</v>
      </c>
      <c r="L26" s="49">
        <v>13397.762550000001</v>
      </c>
      <c r="M26" s="46"/>
    </row>
    <row r="27" spans="1:13" s="50" customFormat="1" x14ac:dyDescent="0.2">
      <c r="A27"/>
      <c r="B27" s="65"/>
      <c r="C27" s="46"/>
      <c r="D27" s="46"/>
      <c r="E27" s="46"/>
      <c r="F27" s="46"/>
      <c r="G27" s="46"/>
      <c r="H27" s="46"/>
      <c r="I27" s="46"/>
      <c r="J27" s="46"/>
      <c r="K27" s="66"/>
      <c r="L27" s="66"/>
      <c r="M27" s="46"/>
    </row>
    <row r="28" spans="1:13" ht="14.25" customHeight="1" x14ac:dyDescent="0.2">
      <c r="B28" s="62">
        <v>2011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/>
    </row>
    <row r="29" spans="1:13" s="46" customFormat="1" ht="3" customHeight="1" x14ac:dyDescent="0.2">
      <c r="K29" s="66"/>
      <c r="L29" s="66"/>
    </row>
    <row r="30" spans="1:13" s="46" customFormat="1" ht="11.25" x14ac:dyDescent="0.2">
      <c r="B30" s="47" t="s">
        <v>60</v>
      </c>
      <c r="C30" s="48">
        <v>3795.75</v>
      </c>
      <c r="D30" s="48">
        <v>569.36249999999995</v>
      </c>
      <c r="E30" s="48">
        <v>1274.5</v>
      </c>
      <c r="F30" s="48">
        <v>191.17499999999998</v>
      </c>
      <c r="G30" s="48">
        <v>1199</v>
      </c>
      <c r="H30" s="48">
        <v>179.85</v>
      </c>
      <c r="I30" s="48">
        <v>301</v>
      </c>
      <c r="J30" s="48">
        <v>45.15</v>
      </c>
      <c r="K30" s="49">
        <v>6570.25</v>
      </c>
      <c r="L30" s="49">
        <v>985.53749999999991</v>
      </c>
    </row>
    <row r="31" spans="1:13" s="46" customFormat="1" ht="11.25" x14ac:dyDescent="0.2">
      <c r="B31" s="47" t="s">
        <v>61</v>
      </c>
      <c r="C31" s="48">
        <v>3238.47</v>
      </c>
      <c r="D31" s="48">
        <v>485.77049999999997</v>
      </c>
      <c r="E31" s="48">
        <v>1213.75</v>
      </c>
      <c r="F31" s="48">
        <v>182.0625</v>
      </c>
      <c r="G31" s="48">
        <v>863.97</v>
      </c>
      <c r="H31" s="48">
        <v>129.59549999999999</v>
      </c>
      <c r="I31" s="48">
        <v>335.77000000000004</v>
      </c>
      <c r="J31" s="48">
        <v>50.365500000000004</v>
      </c>
      <c r="K31" s="49">
        <v>5651.9599999999991</v>
      </c>
      <c r="L31" s="49">
        <v>847.79399999999998</v>
      </c>
    </row>
    <row r="32" spans="1:13" s="46" customFormat="1" ht="11.25" x14ac:dyDescent="0.2">
      <c r="B32" s="47" t="s">
        <v>62</v>
      </c>
      <c r="C32" s="48">
        <v>3763.4599999999996</v>
      </c>
      <c r="D32" s="48">
        <v>564.51899999999989</v>
      </c>
      <c r="E32" s="48">
        <v>1197.05</v>
      </c>
      <c r="F32" s="48">
        <v>179.55749999999998</v>
      </c>
      <c r="G32" s="48">
        <v>1115.3699999999999</v>
      </c>
      <c r="H32" s="48">
        <v>167.30549999999997</v>
      </c>
      <c r="I32" s="48">
        <v>376.16</v>
      </c>
      <c r="J32" s="48">
        <v>56.423999999999999</v>
      </c>
      <c r="K32" s="49">
        <v>6452.0399999999991</v>
      </c>
      <c r="L32" s="49">
        <v>967.80599999999981</v>
      </c>
    </row>
    <row r="33" spans="2:13" s="46" customFormat="1" ht="11.25" x14ac:dyDescent="0.2">
      <c r="B33" s="47" t="s">
        <v>63</v>
      </c>
      <c r="C33" s="48">
        <v>3205.51</v>
      </c>
      <c r="D33" s="48">
        <v>480.82650000000001</v>
      </c>
      <c r="E33" s="48">
        <v>1072.25</v>
      </c>
      <c r="F33" s="48">
        <v>160.83750000000001</v>
      </c>
      <c r="G33" s="48">
        <v>921.6</v>
      </c>
      <c r="H33" s="48">
        <v>138.24</v>
      </c>
      <c r="I33" s="48">
        <v>430.74</v>
      </c>
      <c r="J33" s="48">
        <v>64.611000000000004</v>
      </c>
      <c r="K33" s="49">
        <v>5630.1</v>
      </c>
      <c r="L33" s="49">
        <v>844.51499999999999</v>
      </c>
    </row>
    <row r="34" spans="2:13" s="46" customFormat="1" ht="11.25" x14ac:dyDescent="0.2">
      <c r="B34" s="47" t="s">
        <v>64</v>
      </c>
      <c r="C34" s="48">
        <v>3132.35</v>
      </c>
      <c r="D34" s="48">
        <v>469.85249999999996</v>
      </c>
      <c r="E34" s="48">
        <v>965</v>
      </c>
      <c r="F34" s="48">
        <v>144.75</v>
      </c>
      <c r="G34" s="48">
        <v>1750.85</v>
      </c>
      <c r="H34" s="48">
        <v>262.6275</v>
      </c>
      <c r="I34" s="48">
        <v>661.81999999999994</v>
      </c>
      <c r="J34" s="48">
        <v>99.272999999999982</v>
      </c>
      <c r="K34" s="49">
        <v>6510.02</v>
      </c>
      <c r="L34" s="49">
        <v>976.50300000000004</v>
      </c>
    </row>
    <row r="35" spans="2:13" x14ac:dyDescent="0.2">
      <c r="B35" s="47" t="s">
        <v>65</v>
      </c>
      <c r="C35" s="48">
        <v>1465</v>
      </c>
      <c r="D35" s="48">
        <v>219.75</v>
      </c>
      <c r="E35" s="48">
        <v>697</v>
      </c>
      <c r="F35" s="48">
        <v>104.55</v>
      </c>
      <c r="G35" s="48">
        <v>481.5</v>
      </c>
      <c r="H35" s="48">
        <v>72.224999999999994</v>
      </c>
      <c r="I35" s="48">
        <v>136.5</v>
      </c>
      <c r="J35" s="48">
        <v>20.474999999999998</v>
      </c>
      <c r="K35" s="49">
        <v>2780</v>
      </c>
      <c r="L35" s="49">
        <v>417</v>
      </c>
    </row>
    <row r="36" spans="2:13" x14ac:dyDescent="0.2">
      <c r="B36" s="47" t="s">
        <v>66</v>
      </c>
      <c r="C36" s="48">
        <v>3579</v>
      </c>
      <c r="D36" s="48">
        <v>536.85</v>
      </c>
      <c r="E36" s="48">
        <v>2194</v>
      </c>
      <c r="F36" s="48">
        <v>329.09999999999997</v>
      </c>
      <c r="G36" s="48">
        <v>940.75</v>
      </c>
      <c r="H36" s="48">
        <v>141.11249999999998</v>
      </c>
      <c r="I36" s="48">
        <v>351.25</v>
      </c>
      <c r="J36" s="48">
        <v>52.6875</v>
      </c>
      <c r="K36" s="49">
        <v>7065</v>
      </c>
      <c r="L36" s="49">
        <v>1059.75</v>
      </c>
    </row>
    <row r="37" spans="2:13" x14ac:dyDescent="0.2">
      <c r="B37" s="47" t="s">
        <v>67</v>
      </c>
      <c r="C37" s="48">
        <v>3919.75</v>
      </c>
      <c r="D37" s="48">
        <v>587.96249999999998</v>
      </c>
      <c r="E37" s="48">
        <v>1451</v>
      </c>
      <c r="F37" s="48">
        <v>217.65</v>
      </c>
      <c r="G37" s="48">
        <v>828</v>
      </c>
      <c r="H37" s="48">
        <v>124.19999999999999</v>
      </c>
      <c r="I37" s="48">
        <v>258.25</v>
      </c>
      <c r="J37" s="48">
        <v>38.737499999999997</v>
      </c>
      <c r="K37" s="49">
        <v>6457</v>
      </c>
      <c r="L37" s="49">
        <v>968.55</v>
      </c>
    </row>
    <row r="38" spans="2:13" x14ac:dyDescent="0.2">
      <c r="B38" s="47" t="s">
        <v>68</v>
      </c>
      <c r="C38" s="48">
        <v>2404.25</v>
      </c>
      <c r="D38" s="48">
        <v>360.63749999999999</v>
      </c>
      <c r="E38" s="48">
        <v>3136.25</v>
      </c>
      <c r="F38" s="48">
        <v>470.4375</v>
      </c>
      <c r="G38" s="48">
        <v>673.75</v>
      </c>
      <c r="H38" s="48">
        <v>101.0625</v>
      </c>
      <c r="I38" s="48">
        <v>187.5</v>
      </c>
      <c r="J38" s="48">
        <v>28.125</v>
      </c>
      <c r="K38" s="49">
        <v>6401.75</v>
      </c>
      <c r="L38" s="49">
        <v>960.26250000000005</v>
      </c>
    </row>
    <row r="39" spans="2:13" x14ac:dyDescent="0.2">
      <c r="B39" s="47" t="s">
        <v>69</v>
      </c>
      <c r="C39" s="48">
        <v>3043.25</v>
      </c>
      <c r="D39" s="48">
        <v>456.48750000000001</v>
      </c>
      <c r="E39" s="48">
        <v>2412.625</v>
      </c>
      <c r="F39" s="48">
        <v>361.89375000000001</v>
      </c>
      <c r="G39" s="48">
        <v>739.25</v>
      </c>
      <c r="H39" s="48">
        <v>110.8875</v>
      </c>
      <c r="I39" s="48">
        <v>248</v>
      </c>
      <c r="J39" s="48">
        <v>37.199999999999996</v>
      </c>
      <c r="K39" s="49">
        <v>6443.125</v>
      </c>
      <c r="L39" s="49">
        <v>966.46875000000011</v>
      </c>
    </row>
    <row r="40" spans="2:13" x14ac:dyDescent="0.2">
      <c r="B40" s="47" t="s">
        <v>70</v>
      </c>
      <c r="C40" s="48">
        <v>3797.75</v>
      </c>
      <c r="D40" s="48">
        <v>569.66250000000002</v>
      </c>
      <c r="E40" s="48">
        <v>1585.75</v>
      </c>
      <c r="F40" s="48">
        <v>237.86249999999998</v>
      </c>
      <c r="G40" s="48">
        <v>822</v>
      </c>
      <c r="H40" s="48">
        <v>123.3</v>
      </c>
      <c r="I40" s="48">
        <v>262</v>
      </c>
      <c r="J40" s="48">
        <v>39.299999999999997</v>
      </c>
      <c r="K40" s="49">
        <v>6467.5</v>
      </c>
      <c r="L40" s="49">
        <v>970.12499999999989</v>
      </c>
    </row>
    <row r="41" spans="2:13" x14ac:dyDescent="0.2">
      <c r="B41" s="47" t="s">
        <v>71</v>
      </c>
      <c r="C41" s="48">
        <v>3983</v>
      </c>
      <c r="D41" s="48">
        <v>597.44999999999993</v>
      </c>
      <c r="E41" s="48">
        <v>1624.25</v>
      </c>
      <c r="F41" s="48">
        <v>243.63749999999999</v>
      </c>
      <c r="G41" s="48">
        <v>200</v>
      </c>
      <c r="H41" s="48">
        <v>30</v>
      </c>
      <c r="I41" s="48">
        <v>294</v>
      </c>
      <c r="J41" s="48">
        <v>44.1</v>
      </c>
      <c r="K41" s="49">
        <v>6101.25</v>
      </c>
      <c r="L41" s="49">
        <v>915.18749999999989</v>
      </c>
    </row>
    <row r="42" spans="2:13" x14ac:dyDescent="0.2">
      <c r="B42" s="64" t="s">
        <v>52</v>
      </c>
      <c r="C42" s="49">
        <v>39327.539999999994</v>
      </c>
      <c r="D42" s="49">
        <v>5899.1310000000003</v>
      </c>
      <c r="E42" s="49">
        <v>18823.424999999999</v>
      </c>
      <c r="F42" s="49">
        <v>2823.5137500000001</v>
      </c>
      <c r="G42" s="49">
        <v>10536.04</v>
      </c>
      <c r="H42" s="49">
        <v>1580.4060000000002</v>
      </c>
      <c r="I42" s="49">
        <v>3842.99</v>
      </c>
      <c r="J42" s="49">
        <v>576.44849999999997</v>
      </c>
      <c r="K42" s="49">
        <v>72529.994999999995</v>
      </c>
      <c r="L42" s="49">
        <v>10879.499250000001</v>
      </c>
    </row>
    <row r="43" spans="2:13" s="69" customForma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66"/>
      <c r="L43" s="68"/>
      <c r="M43" s="61"/>
    </row>
    <row r="44" spans="2:13" s="69" customFormat="1" x14ac:dyDescent="0.2">
      <c r="B44" s="62">
        <v>2012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1"/>
    </row>
    <row r="45" spans="2:13" s="69" customFormat="1" ht="3.75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66"/>
      <c r="L45" s="66"/>
      <c r="M45" s="61"/>
    </row>
    <row r="46" spans="2:13" s="69" customFormat="1" x14ac:dyDescent="0.2">
      <c r="B46" s="47" t="s">
        <v>60</v>
      </c>
      <c r="C46" s="48">
        <v>3616.75</v>
      </c>
      <c r="D46" s="48">
        <v>542.51249999999993</v>
      </c>
      <c r="E46" s="48">
        <v>1178</v>
      </c>
      <c r="F46" s="48">
        <v>176.7</v>
      </c>
      <c r="G46" s="48">
        <v>872.5</v>
      </c>
      <c r="H46" s="48">
        <v>130.875</v>
      </c>
      <c r="I46" s="48">
        <v>227.5</v>
      </c>
      <c r="J46" s="48">
        <v>34.125</v>
      </c>
      <c r="K46" s="49">
        <v>5894.75</v>
      </c>
      <c r="L46" s="49">
        <v>884.21249999999986</v>
      </c>
      <c r="M46" s="61"/>
    </row>
    <row r="47" spans="2:13" s="69" customFormat="1" x14ac:dyDescent="0.2">
      <c r="B47" s="47" t="s">
        <v>61</v>
      </c>
      <c r="C47" s="48">
        <v>3658.25</v>
      </c>
      <c r="D47" s="48">
        <v>548.73749999999995</v>
      </c>
      <c r="E47" s="48">
        <v>1142.75</v>
      </c>
      <c r="F47" s="48">
        <v>171.41249999999999</v>
      </c>
      <c r="G47" s="48">
        <v>738.5</v>
      </c>
      <c r="H47" s="48">
        <v>110.77499999999999</v>
      </c>
      <c r="I47" s="48">
        <v>296</v>
      </c>
      <c r="J47" s="48">
        <v>44.4</v>
      </c>
      <c r="K47" s="49">
        <v>5835.5</v>
      </c>
      <c r="L47" s="49">
        <v>875.32499999999993</v>
      </c>
      <c r="M47" s="61"/>
    </row>
    <row r="48" spans="2:13" s="69" customFormat="1" x14ac:dyDescent="0.2">
      <c r="B48" s="47" t="s">
        <v>62</v>
      </c>
      <c r="C48" s="48">
        <v>4093.875</v>
      </c>
      <c r="D48" s="48">
        <v>614.08124999999995</v>
      </c>
      <c r="E48" s="48">
        <v>1135</v>
      </c>
      <c r="F48" s="48">
        <v>170.25</v>
      </c>
      <c r="G48" s="48">
        <v>871.75</v>
      </c>
      <c r="H48" s="48">
        <v>130.76249999999999</v>
      </c>
      <c r="I48" s="48">
        <v>113.5</v>
      </c>
      <c r="J48" s="48">
        <v>17.024999999999999</v>
      </c>
      <c r="K48" s="49">
        <v>6214.125</v>
      </c>
      <c r="L48" s="49">
        <v>932.11874999999998</v>
      </c>
      <c r="M48" s="61"/>
    </row>
    <row r="49" spans="2:13" s="69" customFormat="1" x14ac:dyDescent="0.2">
      <c r="B49" s="47" t="s">
        <v>63</v>
      </c>
      <c r="C49" s="48">
        <v>3389.5</v>
      </c>
      <c r="D49" s="48">
        <v>508.42499999999995</v>
      </c>
      <c r="E49" s="48">
        <v>812.25</v>
      </c>
      <c r="F49" s="48">
        <v>121.83749999999999</v>
      </c>
      <c r="G49" s="48">
        <v>946</v>
      </c>
      <c r="H49" s="48">
        <v>141.9</v>
      </c>
      <c r="I49" s="48">
        <v>143</v>
      </c>
      <c r="J49" s="48">
        <v>21.45</v>
      </c>
      <c r="K49" s="49">
        <v>5290.75</v>
      </c>
      <c r="L49" s="49">
        <v>793.61249999999995</v>
      </c>
      <c r="M49" s="61"/>
    </row>
    <row r="50" spans="2:13" s="69" customFormat="1" x14ac:dyDescent="0.2">
      <c r="B50" s="47" t="s">
        <v>64</v>
      </c>
      <c r="C50" s="48">
        <v>3646.375</v>
      </c>
      <c r="D50" s="48">
        <v>546.95624999999995</v>
      </c>
      <c r="E50" s="48">
        <v>888</v>
      </c>
      <c r="F50" s="48">
        <v>133.19999999999999</v>
      </c>
      <c r="G50" s="48">
        <v>680.5</v>
      </c>
      <c r="H50" s="48">
        <v>102.075</v>
      </c>
      <c r="I50" s="48">
        <v>236</v>
      </c>
      <c r="J50" s="48">
        <v>35.4</v>
      </c>
      <c r="K50" s="49">
        <v>5450.875</v>
      </c>
      <c r="L50" s="49">
        <v>817.63125000000002</v>
      </c>
      <c r="M50" s="61"/>
    </row>
    <row r="51" spans="2:13" s="69" customFormat="1" x14ac:dyDescent="0.2">
      <c r="B51" s="47" t="s">
        <v>65</v>
      </c>
      <c r="C51" s="48">
        <v>3295.25</v>
      </c>
      <c r="D51" s="48">
        <v>494.28749999999997</v>
      </c>
      <c r="E51" s="48">
        <v>1122</v>
      </c>
      <c r="F51" s="48">
        <v>168.29999999999998</v>
      </c>
      <c r="G51" s="48">
        <v>890.25</v>
      </c>
      <c r="H51" s="48">
        <v>133.53749999999999</v>
      </c>
      <c r="I51" s="48">
        <v>317.75</v>
      </c>
      <c r="J51" s="48">
        <v>47.662500000000001</v>
      </c>
      <c r="K51" s="49">
        <v>5625.25</v>
      </c>
      <c r="L51" s="49">
        <v>843.78750000000002</v>
      </c>
      <c r="M51" s="61"/>
    </row>
    <row r="52" spans="2:13" s="69" customFormat="1" x14ac:dyDescent="0.2">
      <c r="B52" s="47" t="s">
        <v>66</v>
      </c>
      <c r="C52" s="48">
        <v>3556.875</v>
      </c>
      <c r="D52" s="48">
        <v>533.53125</v>
      </c>
      <c r="E52" s="48">
        <v>1630.5</v>
      </c>
      <c r="F52" s="48">
        <v>244.57499999999999</v>
      </c>
      <c r="G52" s="48">
        <v>709.25</v>
      </c>
      <c r="H52" s="48">
        <v>106.3875</v>
      </c>
      <c r="I52" s="48">
        <v>285.5</v>
      </c>
      <c r="J52" s="48">
        <v>42.824999999999996</v>
      </c>
      <c r="K52" s="49">
        <v>6182.125</v>
      </c>
      <c r="L52" s="49">
        <v>927.31875000000014</v>
      </c>
      <c r="M52" s="61"/>
    </row>
    <row r="53" spans="2:13" s="69" customFormat="1" x14ac:dyDescent="0.2">
      <c r="B53" s="47" t="s">
        <v>67</v>
      </c>
      <c r="C53" s="48">
        <v>3549.5</v>
      </c>
      <c r="D53" s="48">
        <v>532.42499999999995</v>
      </c>
      <c r="E53" s="48">
        <v>1164.25</v>
      </c>
      <c r="F53" s="48">
        <v>174.63749999999999</v>
      </c>
      <c r="G53" s="48">
        <v>1099.75</v>
      </c>
      <c r="H53" s="48">
        <v>164.96250000000001</v>
      </c>
      <c r="I53" s="48">
        <v>820.5</v>
      </c>
      <c r="J53" s="48">
        <v>123.07499999999999</v>
      </c>
      <c r="K53" s="49">
        <v>6634</v>
      </c>
      <c r="L53" s="49">
        <v>995.09999999999991</v>
      </c>
      <c r="M53" s="61"/>
    </row>
    <row r="54" spans="2:13" s="69" customFormat="1" x14ac:dyDescent="0.2">
      <c r="B54" s="47" t="s">
        <v>68</v>
      </c>
      <c r="C54" s="48">
        <v>2762.5</v>
      </c>
      <c r="D54" s="48">
        <v>414.375</v>
      </c>
      <c r="E54" s="48">
        <v>1386.5</v>
      </c>
      <c r="F54" s="48">
        <v>207.97499999999999</v>
      </c>
      <c r="G54" s="48">
        <v>1339</v>
      </c>
      <c r="H54" s="48">
        <v>200.85</v>
      </c>
      <c r="I54" s="48">
        <v>498.5</v>
      </c>
      <c r="J54" s="48">
        <v>74.774999999999991</v>
      </c>
      <c r="K54" s="49">
        <v>5986.5</v>
      </c>
      <c r="L54" s="49">
        <v>897.97500000000002</v>
      </c>
      <c r="M54" s="61"/>
    </row>
    <row r="55" spans="2:13" s="69" customFormat="1" x14ac:dyDescent="0.2">
      <c r="B55" s="47" t="s">
        <v>69</v>
      </c>
      <c r="C55" s="48">
        <v>3076.75</v>
      </c>
      <c r="D55" s="48">
        <v>461.51249999999999</v>
      </c>
      <c r="E55" s="48">
        <v>1734.5</v>
      </c>
      <c r="F55" s="48">
        <v>260.17500000000001</v>
      </c>
      <c r="G55" s="48">
        <v>999</v>
      </c>
      <c r="H55" s="48">
        <v>149.85</v>
      </c>
      <c r="I55" s="48">
        <v>971.125</v>
      </c>
      <c r="J55" s="48">
        <v>145.66874999999999</v>
      </c>
      <c r="K55" s="49">
        <v>6781.375</v>
      </c>
      <c r="L55" s="49">
        <v>1017.20625</v>
      </c>
      <c r="M55" s="61"/>
    </row>
    <row r="56" spans="2:13" x14ac:dyDescent="0.2">
      <c r="B56" s="47" t="s">
        <v>70</v>
      </c>
      <c r="C56" s="48">
        <v>3114.125</v>
      </c>
      <c r="D56" s="48">
        <v>467.11874999999998</v>
      </c>
      <c r="E56" s="48">
        <v>1174.75</v>
      </c>
      <c r="F56" s="48">
        <v>176.21250000000001</v>
      </c>
      <c r="G56" s="48">
        <v>946.75</v>
      </c>
      <c r="H56" s="48">
        <v>142.01249999999999</v>
      </c>
      <c r="I56" s="48">
        <v>242.5</v>
      </c>
      <c r="J56" s="48">
        <v>36.375</v>
      </c>
      <c r="K56" s="49">
        <v>5478.125</v>
      </c>
      <c r="L56" s="49">
        <v>821.71875</v>
      </c>
    </row>
    <row r="57" spans="2:13" x14ac:dyDescent="0.2">
      <c r="B57" s="47" t="s">
        <v>71</v>
      </c>
      <c r="C57" s="48">
        <v>3760.75</v>
      </c>
      <c r="D57" s="48">
        <v>564.11249999999995</v>
      </c>
      <c r="E57" s="48">
        <v>1320.25</v>
      </c>
      <c r="F57" s="48">
        <v>198.03749999999999</v>
      </c>
      <c r="G57" s="48">
        <v>710</v>
      </c>
      <c r="H57" s="48">
        <v>106.5</v>
      </c>
      <c r="I57" s="48">
        <v>346.125</v>
      </c>
      <c r="J57" s="48">
        <v>51.918749999999996</v>
      </c>
      <c r="K57" s="49">
        <v>6137.125</v>
      </c>
      <c r="L57" s="49">
        <v>920.56875000000002</v>
      </c>
    </row>
    <row r="58" spans="2:13" ht="13.5" thickBot="1" x14ac:dyDescent="0.25">
      <c r="B58" s="70" t="s">
        <v>52</v>
      </c>
      <c r="C58" s="71">
        <v>41520.5</v>
      </c>
      <c r="D58" s="71">
        <v>6228.0749999999989</v>
      </c>
      <c r="E58" s="71">
        <v>14688.75</v>
      </c>
      <c r="F58" s="71">
        <v>2203.3125</v>
      </c>
      <c r="G58" s="71">
        <v>10803.25</v>
      </c>
      <c r="H58" s="71">
        <v>1620.4875</v>
      </c>
      <c r="I58" s="71">
        <v>4498</v>
      </c>
      <c r="J58" s="71">
        <v>674.7</v>
      </c>
      <c r="K58" s="71">
        <v>71510.5</v>
      </c>
      <c r="L58" s="71">
        <v>10726.575000000001</v>
      </c>
    </row>
    <row r="61" spans="2:13" ht="15.75" x14ac:dyDescent="0.25">
      <c r="B61" s="60" t="s">
        <v>57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workbookViewId="0">
      <selection activeCell="P23" sqref="P23"/>
    </sheetView>
  </sheetViews>
  <sheetFormatPr defaultRowHeight="12.75" x14ac:dyDescent="0.2"/>
  <cols>
    <col min="1" max="1" width="1.140625" customWidth="1"/>
    <col min="2" max="2" width="17.5703125" customWidth="1"/>
    <col min="3" max="3" width="10.85546875" bestFit="1" customWidth="1"/>
    <col min="4" max="4" width="9.140625" bestFit="1" customWidth="1"/>
    <col min="5" max="5" width="10.85546875" bestFit="1" customWidth="1"/>
    <col min="6" max="6" width="9" customWidth="1"/>
    <col min="7" max="7" width="10.85546875" bestFit="1" customWidth="1"/>
    <col min="8" max="8" width="9" customWidth="1"/>
    <col min="9" max="9" width="10.85546875" bestFit="1" customWidth="1"/>
    <col min="10" max="10" width="9.140625" bestFit="1" customWidth="1"/>
    <col min="11" max="11" width="10.85546875" style="4" bestFit="1" customWidth="1"/>
    <col min="12" max="12" width="10.42578125" style="22" customWidth="1"/>
    <col min="13" max="13" width="2.42578125" style="61" customWidth="1"/>
  </cols>
  <sheetData>
    <row r="2" spans="1:13" s="34" customFormat="1" x14ac:dyDescent="0.2">
      <c r="B2" s="35" t="str">
        <f ca="1">MID(CELL("filename",A1),FIND("]",CELL("filename",A1))+1,255)</f>
        <v>Table 3.1.9-6</v>
      </c>
      <c r="K2" s="4"/>
      <c r="L2" s="4"/>
      <c r="M2" s="36"/>
    </row>
    <row r="3" spans="1:13" s="34" customFormat="1" x14ac:dyDescent="0.2">
      <c r="K3" s="4"/>
      <c r="L3" s="4"/>
      <c r="M3" s="36"/>
    </row>
    <row r="4" spans="1:13" s="34" customFormat="1" x14ac:dyDescent="0.2">
      <c r="B4" s="4" t="s">
        <v>43</v>
      </c>
      <c r="K4" s="4"/>
      <c r="L4" s="4"/>
      <c r="M4" s="36"/>
    </row>
    <row r="5" spans="1:13" s="34" customFormat="1" x14ac:dyDescent="0.2">
      <c r="B5" s="4" t="s">
        <v>44</v>
      </c>
      <c r="K5" s="4"/>
      <c r="L5" s="4"/>
      <c r="M5" s="36"/>
    </row>
    <row r="6" spans="1:13" s="34" customFormat="1" x14ac:dyDescent="0.2">
      <c r="B6" s="4" t="s">
        <v>86</v>
      </c>
      <c r="K6" s="4"/>
      <c r="L6" s="4"/>
      <c r="M6" s="36"/>
    </row>
    <row r="7" spans="1:13" s="34" customFormat="1" ht="14.25" x14ac:dyDescent="0.2">
      <c r="B7" s="4" t="s">
        <v>46</v>
      </c>
      <c r="K7" s="4"/>
      <c r="L7" s="4"/>
      <c r="M7" s="36"/>
    </row>
    <row r="8" spans="1:13" x14ac:dyDescent="0.2">
      <c r="B8" s="37"/>
      <c r="C8" s="37"/>
      <c r="D8" s="37"/>
      <c r="E8" s="37"/>
      <c r="F8" s="37"/>
      <c r="G8" s="37"/>
      <c r="H8" s="37"/>
      <c r="I8" s="37"/>
      <c r="J8" s="37"/>
      <c r="L8" s="4"/>
      <c r="M8" s="38"/>
    </row>
    <row r="9" spans="1:13" x14ac:dyDescent="0.2">
      <c r="M9" s="38"/>
    </row>
    <row r="10" spans="1:13" s="9" customFormat="1" ht="18" customHeight="1" x14ac:dyDescent="0.2">
      <c r="A10"/>
      <c r="B10" s="39" t="s">
        <v>47</v>
      </c>
      <c r="C10" s="82" t="s">
        <v>48</v>
      </c>
      <c r="D10" s="82"/>
      <c r="E10" s="82" t="s">
        <v>49</v>
      </c>
      <c r="F10" s="82"/>
      <c r="G10" s="82" t="s">
        <v>50</v>
      </c>
      <c r="H10" s="82"/>
      <c r="I10" s="82" t="s">
        <v>51</v>
      </c>
      <c r="J10" s="82"/>
      <c r="K10" s="82" t="s">
        <v>52</v>
      </c>
      <c r="L10" s="82"/>
      <c r="M10" s="40"/>
    </row>
    <row r="11" spans="1:13" s="9" customFormat="1" ht="18" customHeight="1" x14ac:dyDescent="0.2">
      <c r="A11"/>
      <c r="B11" s="41" t="s">
        <v>59</v>
      </c>
      <c r="C11" s="40" t="s">
        <v>54</v>
      </c>
      <c r="D11" s="40" t="s">
        <v>55</v>
      </c>
      <c r="E11" s="40" t="s">
        <v>54</v>
      </c>
      <c r="F11" s="40" t="s">
        <v>55</v>
      </c>
      <c r="G11" s="40" t="s">
        <v>54</v>
      </c>
      <c r="H11" s="40" t="s">
        <v>55</v>
      </c>
      <c r="I11" s="40" t="s">
        <v>54</v>
      </c>
      <c r="J11" s="40" t="s">
        <v>55</v>
      </c>
      <c r="K11" s="40" t="s">
        <v>54</v>
      </c>
      <c r="L11" s="40" t="s">
        <v>55</v>
      </c>
      <c r="M11" s="40"/>
    </row>
    <row r="12" spans="1:13" ht="3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L12" s="4"/>
      <c r="M12" s="38"/>
    </row>
    <row r="13" spans="1:13" s="9" customFormat="1" ht="12" customHeight="1" x14ac:dyDescent="0.2">
      <c r="A13"/>
      <c r="B13" s="62">
        <v>2013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0"/>
    </row>
    <row r="14" spans="1:13" x14ac:dyDescent="0.2">
      <c r="B14" s="47" t="s">
        <v>60</v>
      </c>
      <c r="C14" s="48">
        <v>3371.25</v>
      </c>
      <c r="D14" s="48">
        <v>505.6875</v>
      </c>
      <c r="E14" s="48">
        <v>1227</v>
      </c>
      <c r="F14" s="48">
        <v>184.04999999999998</v>
      </c>
      <c r="G14" s="48">
        <v>613</v>
      </c>
      <c r="H14" s="48">
        <v>91.95</v>
      </c>
      <c r="I14" s="48">
        <v>369.625</v>
      </c>
      <c r="J14" s="48">
        <v>55.443750000000001</v>
      </c>
      <c r="K14" s="49">
        <v>5580.875</v>
      </c>
      <c r="L14" s="49">
        <v>837.13125000000002</v>
      </c>
      <c r="M14" s="46"/>
    </row>
    <row r="15" spans="1:13" x14ac:dyDescent="0.2">
      <c r="B15" s="47" t="s">
        <v>61</v>
      </c>
      <c r="C15" s="48">
        <v>3106</v>
      </c>
      <c r="D15" s="48">
        <v>465.9</v>
      </c>
      <c r="E15" s="48">
        <v>1035</v>
      </c>
      <c r="F15" s="48">
        <v>155.25</v>
      </c>
      <c r="G15" s="48">
        <v>815.125</v>
      </c>
      <c r="H15" s="48">
        <v>122.26875</v>
      </c>
      <c r="I15" s="48">
        <v>169</v>
      </c>
      <c r="J15" s="48">
        <v>25.349999999999998</v>
      </c>
      <c r="K15" s="49">
        <v>5125.125</v>
      </c>
      <c r="L15" s="49">
        <v>768.76874999999995</v>
      </c>
      <c r="M15" s="46"/>
    </row>
    <row r="16" spans="1:13" x14ac:dyDescent="0.2">
      <c r="B16" s="47" t="s">
        <v>62</v>
      </c>
      <c r="C16" s="48">
        <v>3637</v>
      </c>
      <c r="D16" s="48">
        <v>545.54999999999995</v>
      </c>
      <c r="E16" s="48">
        <v>1156.5</v>
      </c>
      <c r="F16" s="48">
        <v>173.47499999999999</v>
      </c>
      <c r="G16" s="48">
        <v>637</v>
      </c>
      <c r="H16" s="48">
        <v>95.55</v>
      </c>
      <c r="I16" s="48">
        <v>282</v>
      </c>
      <c r="J16" s="48">
        <v>42.3</v>
      </c>
      <c r="K16" s="49">
        <v>5712.5</v>
      </c>
      <c r="L16" s="49">
        <v>856.875</v>
      </c>
      <c r="M16" s="46"/>
    </row>
    <row r="17" spans="1:13" x14ac:dyDescent="0.2">
      <c r="B17" s="47" t="s">
        <v>63</v>
      </c>
      <c r="C17" s="48">
        <v>3691.375</v>
      </c>
      <c r="D17" s="48">
        <v>553.70624999999995</v>
      </c>
      <c r="E17" s="48">
        <v>927.25</v>
      </c>
      <c r="F17" s="48">
        <v>139.08750000000001</v>
      </c>
      <c r="G17" s="48">
        <v>784.5</v>
      </c>
      <c r="H17" s="48">
        <v>117.675</v>
      </c>
      <c r="I17" s="48">
        <v>379</v>
      </c>
      <c r="J17" s="48">
        <v>56.85</v>
      </c>
      <c r="K17" s="49">
        <v>5782.125</v>
      </c>
      <c r="L17" s="49">
        <v>867.31874999999991</v>
      </c>
      <c r="M17" s="46"/>
    </row>
    <row r="18" spans="1:13" x14ac:dyDescent="0.2">
      <c r="B18" s="47" t="s">
        <v>64</v>
      </c>
      <c r="C18" s="48">
        <v>3305</v>
      </c>
      <c r="D18" s="48">
        <v>495.75</v>
      </c>
      <c r="E18" s="48">
        <v>1078</v>
      </c>
      <c r="F18" s="48">
        <v>161.69999999999999</v>
      </c>
      <c r="G18" s="48">
        <v>1134</v>
      </c>
      <c r="H18" s="48">
        <v>170.1</v>
      </c>
      <c r="I18" s="48">
        <v>319</v>
      </c>
      <c r="J18" s="48">
        <v>47.85</v>
      </c>
      <c r="K18" s="49">
        <v>5836</v>
      </c>
      <c r="L18" s="49">
        <v>875.4</v>
      </c>
      <c r="M18" s="46"/>
    </row>
    <row r="19" spans="1:13" x14ac:dyDescent="0.2">
      <c r="B19" s="47" t="s">
        <v>65</v>
      </c>
      <c r="C19" s="48">
        <v>3107.5</v>
      </c>
      <c r="D19" s="48">
        <v>466.125</v>
      </c>
      <c r="E19" s="48">
        <v>1628.25</v>
      </c>
      <c r="F19" s="48">
        <v>244.23749999999998</v>
      </c>
      <c r="G19" s="48">
        <v>733.75</v>
      </c>
      <c r="H19" s="48">
        <v>110.0625</v>
      </c>
      <c r="I19" s="48">
        <v>400.5</v>
      </c>
      <c r="J19" s="48">
        <v>60.074999999999996</v>
      </c>
      <c r="K19" s="49">
        <v>5870</v>
      </c>
      <c r="L19" s="49">
        <v>880.5</v>
      </c>
      <c r="M19" s="46"/>
    </row>
    <row r="20" spans="1:13" x14ac:dyDescent="0.2">
      <c r="B20" s="47" t="s">
        <v>66</v>
      </c>
      <c r="C20" s="48">
        <v>3388.75</v>
      </c>
      <c r="D20" s="48">
        <v>508.3125</v>
      </c>
      <c r="E20" s="48">
        <v>1369</v>
      </c>
      <c r="F20" s="48">
        <v>205.35</v>
      </c>
      <c r="G20" s="48">
        <v>1019</v>
      </c>
      <c r="H20" s="48">
        <v>152.85</v>
      </c>
      <c r="I20" s="48">
        <v>519.25</v>
      </c>
      <c r="J20" s="48">
        <v>77.887500000000003</v>
      </c>
      <c r="K20" s="49">
        <v>6296</v>
      </c>
      <c r="L20" s="49">
        <v>944.4</v>
      </c>
      <c r="M20" s="46"/>
    </row>
    <row r="21" spans="1:13" x14ac:dyDescent="0.2">
      <c r="B21" s="47" t="s">
        <v>67</v>
      </c>
      <c r="C21" s="48">
        <v>3355.75</v>
      </c>
      <c r="D21" s="48">
        <v>503.36249999999995</v>
      </c>
      <c r="E21" s="48">
        <v>1035.75</v>
      </c>
      <c r="F21" s="48">
        <v>155.36249999999998</v>
      </c>
      <c r="G21" s="48">
        <v>817.25</v>
      </c>
      <c r="H21" s="48">
        <v>122.58749999999999</v>
      </c>
      <c r="I21" s="48">
        <v>401.75</v>
      </c>
      <c r="J21" s="48">
        <v>60.262499999999996</v>
      </c>
      <c r="K21" s="49">
        <v>5610.5</v>
      </c>
      <c r="L21" s="49">
        <v>841.57499999999993</v>
      </c>
      <c r="M21" s="46"/>
    </row>
    <row r="22" spans="1:13" x14ac:dyDescent="0.2">
      <c r="B22" s="47" t="s">
        <v>68</v>
      </c>
      <c r="C22" s="48">
        <v>2721.5</v>
      </c>
      <c r="D22" s="48">
        <v>408.22499999999997</v>
      </c>
      <c r="E22" s="48">
        <v>1636</v>
      </c>
      <c r="F22" s="48">
        <v>245.39999999999998</v>
      </c>
      <c r="G22" s="48">
        <v>1112.5</v>
      </c>
      <c r="H22" s="48">
        <v>166.875</v>
      </c>
      <c r="I22" s="48">
        <v>218</v>
      </c>
      <c r="J22" s="48">
        <v>32.699999999999996</v>
      </c>
      <c r="K22" s="49">
        <v>5688</v>
      </c>
      <c r="L22" s="49">
        <v>853.19999999999993</v>
      </c>
      <c r="M22" s="46"/>
    </row>
    <row r="23" spans="1:13" x14ac:dyDescent="0.2">
      <c r="B23" s="47" t="s">
        <v>69</v>
      </c>
      <c r="C23" s="48">
        <v>3088</v>
      </c>
      <c r="D23" s="48">
        <v>463.2</v>
      </c>
      <c r="E23" s="48">
        <v>1369</v>
      </c>
      <c r="F23" s="48">
        <v>205.35</v>
      </c>
      <c r="G23" s="48">
        <v>984.25</v>
      </c>
      <c r="H23" s="48">
        <v>147.63749999999999</v>
      </c>
      <c r="I23" s="48">
        <v>588.25</v>
      </c>
      <c r="J23" s="48">
        <v>88.237499999999997</v>
      </c>
      <c r="K23" s="49">
        <v>6029.5</v>
      </c>
      <c r="L23" s="49">
        <v>904.42499999999995</v>
      </c>
      <c r="M23" s="46"/>
    </row>
    <row r="24" spans="1:13" s="50" customFormat="1" x14ac:dyDescent="0.2">
      <c r="A24"/>
      <c r="B24" s="47" t="s">
        <v>70</v>
      </c>
      <c r="C24" s="48">
        <v>3221.5</v>
      </c>
      <c r="D24" s="48">
        <v>483.22499999999997</v>
      </c>
      <c r="E24" s="48">
        <v>1541</v>
      </c>
      <c r="F24" s="48">
        <v>231.14999999999998</v>
      </c>
      <c r="G24" s="48">
        <v>788.25</v>
      </c>
      <c r="H24" s="48">
        <v>118.2375</v>
      </c>
      <c r="I24" s="48">
        <v>396.75</v>
      </c>
      <c r="J24" s="48">
        <v>59.512499999999996</v>
      </c>
      <c r="K24" s="49">
        <v>5947.5</v>
      </c>
      <c r="L24" s="49">
        <v>892.125</v>
      </c>
      <c r="M24" s="46"/>
    </row>
    <row r="25" spans="1:13" s="50" customFormat="1" x14ac:dyDescent="0.2">
      <c r="A25"/>
      <c r="B25" s="47" t="s">
        <v>71</v>
      </c>
      <c r="C25" s="48">
        <v>3559.25</v>
      </c>
      <c r="D25" s="48">
        <v>533.88749999999993</v>
      </c>
      <c r="E25" s="48">
        <v>1347</v>
      </c>
      <c r="F25" s="48">
        <v>202.04999999999998</v>
      </c>
      <c r="G25" s="48">
        <v>866.25</v>
      </c>
      <c r="H25" s="48">
        <v>129.9375</v>
      </c>
      <c r="I25" s="48">
        <v>525</v>
      </c>
      <c r="J25" s="48">
        <v>78.75</v>
      </c>
      <c r="K25" s="49">
        <v>6297.5</v>
      </c>
      <c r="L25" s="49">
        <v>944.62499999999989</v>
      </c>
      <c r="M25" s="46"/>
    </row>
    <row r="26" spans="1:13" s="50" customFormat="1" x14ac:dyDescent="0.2">
      <c r="A26"/>
      <c r="B26" s="64" t="s">
        <v>52</v>
      </c>
      <c r="C26" s="49">
        <v>39552.875</v>
      </c>
      <c r="D26" s="49">
        <v>5932.9312500000005</v>
      </c>
      <c r="E26" s="49">
        <v>15349.75</v>
      </c>
      <c r="F26" s="49">
        <v>2302.4625000000001</v>
      </c>
      <c r="G26" s="49">
        <v>10304.875</v>
      </c>
      <c r="H26" s="49">
        <v>1545.73125</v>
      </c>
      <c r="I26" s="49">
        <v>4568.125</v>
      </c>
      <c r="J26" s="49">
        <v>685.21875</v>
      </c>
      <c r="K26" s="49">
        <v>69775.625</v>
      </c>
      <c r="L26" s="49">
        <v>10466.343749999998</v>
      </c>
      <c r="M26" s="46"/>
    </row>
    <row r="27" spans="1:13" s="50" customFormat="1" x14ac:dyDescent="0.2">
      <c r="A27"/>
      <c r="B27" s="65"/>
      <c r="C27" s="46"/>
      <c r="D27" s="46"/>
      <c r="E27" s="46"/>
      <c r="F27" s="46"/>
      <c r="G27" s="46"/>
      <c r="H27" s="46"/>
      <c r="I27" s="46"/>
      <c r="J27" s="46"/>
      <c r="K27" s="66"/>
      <c r="L27" s="66"/>
      <c r="M27" s="46"/>
    </row>
    <row r="28" spans="1:13" ht="14.25" customHeight="1" x14ac:dyDescent="0.2">
      <c r="B28" s="62">
        <v>2014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/>
    </row>
    <row r="29" spans="1:13" s="46" customFormat="1" ht="3" customHeight="1" x14ac:dyDescent="0.2">
      <c r="K29" s="66"/>
      <c r="L29" s="66"/>
    </row>
    <row r="30" spans="1:13" s="46" customFormat="1" ht="11.25" x14ac:dyDescent="0.2">
      <c r="B30" s="47" t="s">
        <v>60</v>
      </c>
      <c r="C30" s="48">
        <v>3932.25</v>
      </c>
      <c r="D30" s="48">
        <v>589.83749999999998</v>
      </c>
      <c r="E30" s="48">
        <v>1630.5</v>
      </c>
      <c r="F30" s="48">
        <v>244.57499999999999</v>
      </c>
      <c r="G30" s="48">
        <v>641</v>
      </c>
      <c r="H30" s="48">
        <v>96.149999999999991</v>
      </c>
      <c r="I30" s="48">
        <v>362.5</v>
      </c>
      <c r="J30" s="48">
        <v>54.375</v>
      </c>
      <c r="K30" s="49">
        <v>6566.25</v>
      </c>
      <c r="L30" s="49">
        <v>984.9375</v>
      </c>
    </row>
    <row r="31" spans="1:13" s="46" customFormat="1" ht="11.25" x14ac:dyDescent="0.2">
      <c r="B31" s="47" t="s">
        <v>61</v>
      </c>
      <c r="C31" s="48">
        <v>3483.5</v>
      </c>
      <c r="D31" s="48">
        <v>522.52499999999998</v>
      </c>
      <c r="E31" s="48">
        <v>1924</v>
      </c>
      <c r="F31" s="48">
        <v>288.59999999999997</v>
      </c>
      <c r="G31" s="48">
        <v>1059.5</v>
      </c>
      <c r="H31" s="48">
        <v>158.92499999999998</v>
      </c>
      <c r="I31" s="48">
        <v>486.1</v>
      </c>
      <c r="J31" s="48">
        <v>72.915000000000006</v>
      </c>
      <c r="K31" s="49">
        <v>6953.1</v>
      </c>
      <c r="L31" s="49">
        <v>1042.9649999999999</v>
      </c>
    </row>
    <row r="32" spans="1:13" s="46" customFormat="1" ht="11.25" x14ac:dyDescent="0.2">
      <c r="B32" s="47" t="s">
        <v>62</v>
      </c>
      <c r="C32" s="48">
        <v>3797.5</v>
      </c>
      <c r="D32" s="48">
        <v>569.625</v>
      </c>
      <c r="E32" s="48">
        <v>1364</v>
      </c>
      <c r="F32" s="48">
        <v>204.6</v>
      </c>
      <c r="G32" s="48">
        <v>937</v>
      </c>
      <c r="H32" s="48">
        <v>140.54999999999998</v>
      </c>
      <c r="I32" s="48">
        <v>256</v>
      </c>
      <c r="J32" s="48">
        <v>38.4</v>
      </c>
      <c r="K32" s="49">
        <v>6354.5</v>
      </c>
      <c r="L32" s="49">
        <v>953.17499999999995</v>
      </c>
    </row>
    <row r="33" spans="2:13" s="46" customFormat="1" ht="11.25" x14ac:dyDescent="0.2">
      <c r="B33" s="47" t="s">
        <v>63</v>
      </c>
      <c r="C33" s="48">
        <v>3844</v>
      </c>
      <c r="D33" s="48">
        <v>576.6</v>
      </c>
      <c r="E33" s="48">
        <v>947.75</v>
      </c>
      <c r="F33" s="48">
        <v>142.16249999999999</v>
      </c>
      <c r="G33" s="48">
        <v>768.25</v>
      </c>
      <c r="H33" s="48">
        <v>115.2375</v>
      </c>
      <c r="I33" s="48">
        <v>355.5</v>
      </c>
      <c r="J33" s="48">
        <v>53.324999999999996</v>
      </c>
      <c r="K33" s="49">
        <v>5915.5</v>
      </c>
      <c r="L33" s="49">
        <v>887.32500000000005</v>
      </c>
    </row>
    <row r="34" spans="2:13" s="46" customFormat="1" ht="11.25" x14ac:dyDescent="0.2">
      <c r="B34" s="47" t="s">
        <v>87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v>0</v>
      </c>
      <c r="L34" s="49">
        <v>0</v>
      </c>
    </row>
    <row r="35" spans="2:13" x14ac:dyDescent="0.2">
      <c r="B35" s="47" t="s">
        <v>65</v>
      </c>
      <c r="C35" s="48">
        <v>3648.25</v>
      </c>
      <c r="D35" s="48">
        <v>547.23749999999995</v>
      </c>
      <c r="E35" s="48">
        <v>954</v>
      </c>
      <c r="F35" s="48">
        <v>143.1</v>
      </c>
      <c r="G35" s="48">
        <v>832.5</v>
      </c>
      <c r="H35" s="48">
        <v>124.875</v>
      </c>
      <c r="I35" s="48">
        <v>404.75</v>
      </c>
      <c r="J35" s="48">
        <v>60.712499999999999</v>
      </c>
      <c r="K35" s="49">
        <v>5839.5</v>
      </c>
      <c r="L35" s="49">
        <v>875.92499999999995</v>
      </c>
    </row>
    <row r="36" spans="2:13" x14ac:dyDescent="0.2">
      <c r="B36" s="47" t="s">
        <v>66</v>
      </c>
      <c r="C36" s="48">
        <v>3647</v>
      </c>
      <c r="D36" s="48">
        <v>547.04999999999995</v>
      </c>
      <c r="E36" s="48">
        <v>1177</v>
      </c>
      <c r="F36" s="48">
        <v>176.54999999999998</v>
      </c>
      <c r="G36" s="48">
        <v>830.75</v>
      </c>
      <c r="H36" s="48">
        <v>124.6125</v>
      </c>
      <c r="I36" s="48">
        <v>437.375</v>
      </c>
      <c r="J36" s="48">
        <v>65.606250000000003</v>
      </c>
      <c r="K36" s="49">
        <v>6092.125</v>
      </c>
      <c r="L36" s="49">
        <v>913.81874999999991</v>
      </c>
    </row>
    <row r="37" spans="2:13" x14ac:dyDescent="0.2">
      <c r="B37" s="47" t="s">
        <v>67</v>
      </c>
      <c r="C37" s="48">
        <v>4020.75</v>
      </c>
      <c r="D37" s="48">
        <v>603.11249999999995</v>
      </c>
      <c r="E37" s="48">
        <v>1162</v>
      </c>
      <c r="F37" s="48">
        <v>174.29999999999998</v>
      </c>
      <c r="G37" s="48">
        <v>825.75</v>
      </c>
      <c r="H37" s="48">
        <v>123.8625</v>
      </c>
      <c r="I37" s="48">
        <v>443</v>
      </c>
      <c r="J37" s="48">
        <v>66.45</v>
      </c>
      <c r="K37" s="49">
        <v>6451.5</v>
      </c>
      <c r="L37" s="49">
        <v>967.72499999999991</v>
      </c>
    </row>
    <row r="38" spans="2:13" x14ac:dyDescent="0.2">
      <c r="B38" s="47" t="s">
        <v>68</v>
      </c>
      <c r="C38" s="48">
        <v>3041</v>
      </c>
      <c r="D38" s="48">
        <v>456.15</v>
      </c>
      <c r="E38" s="48">
        <v>1577.5</v>
      </c>
      <c r="F38" s="48">
        <v>236.625</v>
      </c>
      <c r="G38" s="48">
        <v>1236</v>
      </c>
      <c r="H38" s="48">
        <v>185.4</v>
      </c>
      <c r="I38" s="48">
        <v>84.25</v>
      </c>
      <c r="J38" s="48">
        <v>12.637499999999999</v>
      </c>
      <c r="K38" s="49">
        <v>5938.75</v>
      </c>
      <c r="L38" s="49">
        <v>890.8125</v>
      </c>
    </row>
    <row r="39" spans="2:13" x14ac:dyDescent="0.2">
      <c r="B39" s="47" t="s">
        <v>69</v>
      </c>
      <c r="C39" s="48">
        <v>3079</v>
      </c>
      <c r="D39" s="48">
        <v>461.84999999999997</v>
      </c>
      <c r="E39" s="48">
        <v>4861.5</v>
      </c>
      <c r="F39" s="48">
        <v>729.22500000000002</v>
      </c>
      <c r="G39" s="48">
        <v>1073.75</v>
      </c>
      <c r="H39" s="48">
        <v>161.0625</v>
      </c>
      <c r="I39" s="48">
        <v>318</v>
      </c>
      <c r="J39" s="48">
        <v>47.699999999999996</v>
      </c>
      <c r="K39" s="49">
        <v>9332.25</v>
      </c>
      <c r="L39" s="49">
        <v>1399.8374999999999</v>
      </c>
    </row>
    <row r="40" spans="2:13" x14ac:dyDescent="0.2">
      <c r="B40" s="47" t="s">
        <v>70</v>
      </c>
      <c r="C40" s="48">
        <v>2736</v>
      </c>
      <c r="D40" s="48">
        <v>410.4</v>
      </c>
      <c r="E40" s="48">
        <v>2942.75</v>
      </c>
      <c r="F40" s="48">
        <v>441.41249999999997</v>
      </c>
      <c r="G40" s="48">
        <v>673</v>
      </c>
      <c r="H40" s="48">
        <v>100.95</v>
      </c>
      <c r="I40" s="48">
        <v>138.5</v>
      </c>
      <c r="J40" s="48">
        <v>20.774999999999999</v>
      </c>
      <c r="K40" s="49">
        <v>6490.25</v>
      </c>
      <c r="L40" s="49">
        <v>973.53749999999991</v>
      </c>
    </row>
    <row r="41" spans="2:13" x14ac:dyDescent="0.2">
      <c r="B41" s="47" t="s">
        <v>71</v>
      </c>
      <c r="C41" s="48">
        <v>3537.5</v>
      </c>
      <c r="D41" s="48">
        <v>530.625</v>
      </c>
      <c r="E41" s="48">
        <v>1288</v>
      </c>
      <c r="F41" s="48">
        <v>193.2</v>
      </c>
      <c r="G41" s="48">
        <v>831</v>
      </c>
      <c r="H41" s="48">
        <v>124.64999999999999</v>
      </c>
      <c r="I41" s="48">
        <v>20</v>
      </c>
      <c r="J41" s="48">
        <v>3</v>
      </c>
      <c r="K41" s="49">
        <v>5676.5</v>
      </c>
      <c r="L41" s="49">
        <v>851.47499999999991</v>
      </c>
    </row>
    <row r="42" spans="2:13" x14ac:dyDescent="0.2">
      <c r="B42" s="64" t="s">
        <v>52</v>
      </c>
      <c r="C42" s="49">
        <v>38766.75</v>
      </c>
      <c r="D42" s="49">
        <v>5815.0124999999998</v>
      </c>
      <c r="E42" s="49">
        <v>19829</v>
      </c>
      <c r="F42" s="49">
        <v>2974.35</v>
      </c>
      <c r="G42" s="49">
        <v>9708.5</v>
      </c>
      <c r="H42" s="49">
        <v>1456.2750000000001</v>
      </c>
      <c r="I42" s="49">
        <v>3305.9749999999999</v>
      </c>
      <c r="J42" s="49">
        <v>495.8962499999999</v>
      </c>
      <c r="K42" s="49">
        <v>71610.225000000006</v>
      </c>
      <c r="L42" s="49">
        <v>10741.533750000001</v>
      </c>
    </row>
    <row r="43" spans="2:13" s="69" customForma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66"/>
      <c r="L43" s="68"/>
      <c r="M43" s="61"/>
    </row>
    <row r="44" spans="2:13" s="69" customFormat="1" x14ac:dyDescent="0.2">
      <c r="B44" s="62">
        <v>2015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1"/>
    </row>
    <row r="45" spans="2:13" s="69" customFormat="1" ht="3.75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66"/>
      <c r="L45" s="66"/>
      <c r="M45" s="61"/>
    </row>
    <row r="46" spans="2:13" s="69" customFormat="1" x14ac:dyDescent="0.2">
      <c r="B46" s="47" t="s">
        <v>60</v>
      </c>
      <c r="C46" s="48">
        <v>3772.5</v>
      </c>
      <c r="D46" s="48">
        <v>565.875</v>
      </c>
      <c r="E46" s="48">
        <v>946</v>
      </c>
      <c r="F46" s="48">
        <v>141.9</v>
      </c>
      <c r="G46" s="48">
        <v>1078.5</v>
      </c>
      <c r="H46" s="48">
        <v>161.77500000000001</v>
      </c>
      <c r="I46" s="48">
        <v>0</v>
      </c>
      <c r="J46" s="48">
        <v>0</v>
      </c>
      <c r="K46" s="49">
        <v>5797</v>
      </c>
      <c r="L46" s="49">
        <v>869.55</v>
      </c>
      <c r="M46" s="61"/>
    </row>
    <row r="47" spans="2:13" s="69" customFormat="1" x14ac:dyDescent="0.2">
      <c r="B47" s="47" t="s">
        <v>61</v>
      </c>
      <c r="C47" s="48">
        <v>2597</v>
      </c>
      <c r="D47" s="48">
        <v>389.55</v>
      </c>
      <c r="E47" s="48">
        <v>605</v>
      </c>
      <c r="F47" s="48">
        <v>90.75</v>
      </c>
      <c r="G47" s="48">
        <v>659</v>
      </c>
      <c r="H47" s="48">
        <v>98.85</v>
      </c>
      <c r="I47" s="48">
        <v>14</v>
      </c>
      <c r="J47" s="48">
        <v>2.1</v>
      </c>
      <c r="K47" s="49">
        <v>3875</v>
      </c>
      <c r="L47" s="49">
        <v>581.25</v>
      </c>
      <c r="M47" s="61"/>
    </row>
    <row r="48" spans="2:13" s="69" customFormat="1" x14ac:dyDescent="0.2">
      <c r="B48" s="47" t="s">
        <v>62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9">
        <v>0</v>
      </c>
      <c r="L48" s="49">
        <v>0</v>
      </c>
      <c r="M48" s="61"/>
    </row>
    <row r="49" spans="2:13" s="69" customFormat="1" x14ac:dyDescent="0.2">
      <c r="B49" s="47" t="s">
        <v>63</v>
      </c>
      <c r="C49" s="48">
        <v>3144</v>
      </c>
      <c r="D49" s="48">
        <v>471.59999999999997</v>
      </c>
      <c r="E49" s="48">
        <v>733.5</v>
      </c>
      <c r="F49" s="48">
        <v>110.02499999999999</v>
      </c>
      <c r="G49" s="48">
        <v>762.5</v>
      </c>
      <c r="H49" s="48">
        <v>114.375</v>
      </c>
      <c r="I49" s="48">
        <v>10</v>
      </c>
      <c r="J49" s="48">
        <v>1.5</v>
      </c>
      <c r="K49" s="49">
        <v>4650</v>
      </c>
      <c r="L49" s="49">
        <v>697.5</v>
      </c>
      <c r="M49" s="61"/>
    </row>
    <row r="50" spans="2:13" s="69" customFormat="1" x14ac:dyDescent="0.2">
      <c r="B50" s="47" t="s">
        <v>64</v>
      </c>
      <c r="C50" s="48">
        <v>2962</v>
      </c>
      <c r="D50" s="48">
        <v>444.3</v>
      </c>
      <c r="E50" s="48">
        <v>553</v>
      </c>
      <c r="F50" s="48">
        <v>82.95</v>
      </c>
      <c r="G50" s="48">
        <v>969.5</v>
      </c>
      <c r="H50" s="48">
        <v>145.42499999999998</v>
      </c>
      <c r="I50" s="48">
        <v>0</v>
      </c>
      <c r="J50" s="48">
        <v>0</v>
      </c>
      <c r="K50" s="49">
        <v>4484.5</v>
      </c>
      <c r="L50" s="49">
        <v>672.67499999999995</v>
      </c>
      <c r="M50" s="61"/>
    </row>
    <row r="51" spans="2:13" s="69" customFormat="1" x14ac:dyDescent="0.2">
      <c r="B51" s="47" t="s">
        <v>65</v>
      </c>
      <c r="C51" s="48">
        <v>2914</v>
      </c>
      <c r="D51" s="48">
        <v>437.09999999999997</v>
      </c>
      <c r="E51" s="48">
        <v>707</v>
      </c>
      <c r="F51" s="48">
        <v>106.05</v>
      </c>
      <c r="G51" s="48">
        <v>1625</v>
      </c>
      <c r="H51" s="48">
        <v>243.75</v>
      </c>
      <c r="I51" s="48">
        <v>1</v>
      </c>
      <c r="J51" s="48">
        <v>0.15</v>
      </c>
      <c r="K51" s="49">
        <v>5247</v>
      </c>
      <c r="L51" s="49">
        <v>787.05</v>
      </c>
      <c r="M51" s="61"/>
    </row>
    <row r="52" spans="2:13" s="69" customFormat="1" x14ac:dyDescent="0.2">
      <c r="B52" s="47" t="s">
        <v>66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9">
        <v>0</v>
      </c>
      <c r="L52" s="49">
        <v>0</v>
      </c>
      <c r="M52" s="61"/>
    </row>
    <row r="53" spans="2:13" s="69" customFormat="1" x14ac:dyDescent="0.2">
      <c r="B53" s="47" t="s">
        <v>67</v>
      </c>
      <c r="C53" s="48">
        <v>3174</v>
      </c>
      <c r="D53" s="48">
        <v>476.09999999999997</v>
      </c>
      <c r="E53" s="48">
        <v>1016</v>
      </c>
      <c r="F53" s="48">
        <v>152.4</v>
      </c>
      <c r="G53" s="48">
        <v>1560</v>
      </c>
      <c r="H53" s="48">
        <v>234</v>
      </c>
      <c r="I53" s="48">
        <v>0</v>
      </c>
      <c r="J53" s="48">
        <v>0</v>
      </c>
      <c r="K53" s="49">
        <v>5750</v>
      </c>
      <c r="L53" s="49">
        <v>862.5</v>
      </c>
      <c r="M53" s="61"/>
    </row>
    <row r="54" spans="2:13" s="69" customFormat="1" x14ac:dyDescent="0.2">
      <c r="B54" s="47" t="s">
        <v>68</v>
      </c>
      <c r="C54" s="48">
        <v>2442</v>
      </c>
      <c r="D54" s="48">
        <v>366.3</v>
      </c>
      <c r="E54" s="48">
        <v>1139</v>
      </c>
      <c r="F54" s="48">
        <v>170.85</v>
      </c>
      <c r="G54" s="48">
        <v>1110</v>
      </c>
      <c r="H54" s="48">
        <v>166.5</v>
      </c>
      <c r="I54" s="48">
        <v>0</v>
      </c>
      <c r="J54" s="48">
        <v>0</v>
      </c>
      <c r="K54" s="49">
        <v>4691</v>
      </c>
      <c r="L54" s="49">
        <v>703.65000000000009</v>
      </c>
      <c r="M54" s="61"/>
    </row>
    <row r="55" spans="2:13" s="69" customFormat="1" x14ac:dyDescent="0.2">
      <c r="B55" s="47" t="s">
        <v>69</v>
      </c>
      <c r="C55" s="48">
        <v>2864</v>
      </c>
      <c r="D55" s="48">
        <v>429.59999999999997</v>
      </c>
      <c r="E55" s="48">
        <v>1690</v>
      </c>
      <c r="F55" s="48">
        <v>253.5</v>
      </c>
      <c r="G55" s="48">
        <v>1638</v>
      </c>
      <c r="H55" s="48">
        <v>245.7</v>
      </c>
      <c r="I55" s="48">
        <v>0</v>
      </c>
      <c r="J55" s="48">
        <v>0</v>
      </c>
      <c r="K55" s="49">
        <v>6192</v>
      </c>
      <c r="L55" s="49">
        <v>928.8</v>
      </c>
      <c r="M55" s="61"/>
    </row>
    <row r="56" spans="2:13" x14ac:dyDescent="0.2">
      <c r="B56" s="47" t="s">
        <v>70</v>
      </c>
      <c r="C56" s="48">
        <v>2783</v>
      </c>
      <c r="D56" s="48">
        <v>417.45</v>
      </c>
      <c r="E56" s="48">
        <v>1370</v>
      </c>
      <c r="F56" s="48">
        <v>205.5</v>
      </c>
      <c r="G56" s="48">
        <v>1658</v>
      </c>
      <c r="H56" s="48">
        <v>248.7</v>
      </c>
      <c r="I56" s="48">
        <v>50</v>
      </c>
      <c r="J56" s="48">
        <v>7.5</v>
      </c>
      <c r="K56" s="49">
        <v>5861</v>
      </c>
      <c r="L56" s="49">
        <v>879.15</v>
      </c>
    </row>
    <row r="57" spans="2:13" x14ac:dyDescent="0.2">
      <c r="B57" s="47" t="s">
        <v>71</v>
      </c>
      <c r="C57" s="48">
        <v>3140</v>
      </c>
      <c r="D57" s="48">
        <v>471</v>
      </c>
      <c r="E57" s="48">
        <v>819</v>
      </c>
      <c r="F57" s="48">
        <v>122.85</v>
      </c>
      <c r="G57" s="48">
        <v>1988</v>
      </c>
      <c r="H57" s="48">
        <v>298.2</v>
      </c>
      <c r="I57" s="48">
        <v>0</v>
      </c>
      <c r="J57" s="48">
        <v>0</v>
      </c>
      <c r="K57" s="49">
        <v>5947</v>
      </c>
      <c r="L57" s="49">
        <v>892.05</v>
      </c>
    </row>
    <row r="58" spans="2:13" ht="13.5" thickBot="1" x14ac:dyDescent="0.25">
      <c r="B58" s="70" t="s">
        <v>52</v>
      </c>
      <c r="C58" s="71">
        <v>29792.5</v>
      </c>
      <c r="D58" s="71">
        <v>4468.875</v>
      </c>
      <c r="E58" s="71">
        <v>9578.5</v>
      </c>
      <c r="F58" s="71">
        <v>1436.7749999999999</v>
      </c>
      <c r="G58" s="71">
        <v>13048.5</v>
      </c>
      <c r="H58" s="71">
        <v>1957.2750000000001</v>
      </c>
      <c r="I58" s="71">
        <v>75</v>
      </c>
      <c r="J58" s="71">
        <v>11.25</v>
      </c>
      <c r="K58" s="71">
        <v>31817</v>
      </c>
      <c r="L58" s="71">
        <v>4772.55</v>
      </c>
    </row>
    <row r="61" spans="2:13" ht="15.75" x14ac:dyDescent="0.25">
      <c r="B61" s="60" t="s">
        <v>57</v>
      </c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workbookViewId="0">
      <pane xSplit="2" ySplit="12" topLeftCell="C13" activePane="bottomRight" state="frozen"/>
      <selection activeCell="F7" sqref="F7"/>
      <selection pane="topRight" activeCell="F7" sqref="F7"/>
      <selection pane="bottomLeft" activeCell="F7" sqref="F7"/>
      <selection pane="bottomRight" activeCell="O28" sqref="O28"/>
    </sheetView>
  </sheetViews>
  <sheetFormatPr defaultRowHeight="12.75" x14ac:dyDescent="0.2"/>
  <cols>
    <col min="1" max="1" width="1.140625" customWidth="1"/>
    <col min="2" max="2" width="19" customWidth="1"/>
    <col min="3" max="3" width="10.85546875" bestFit="1" customWidth="1"/>
    <col min="4" max="4" width="9.140625" bestFit="1" customWidth="1"/>
    <col min="5" max="5" width="10.85546875" bestFit="1" customWidth="1"/>
    <col min="6" max="6" width="9" customWidth="1"/>
    <col min="7" max="7" width="10.85546875" bestFit="1" customWidth="1"/>
    <col min="8" max="8" width="9" customWidth="1"/>
    <col min="9" max="9" width="10.85546875" bestFit="1" customWidth="1"/>
    <col min="10" max="10" width="12.42578125" bestFit="1" customWidth="1"/>
    <col min="11" max="11" width="10.85546875" style="4" bestFit="1" customWidth="1"/>
    <col min="12" max="12" width="10.28515625" style="22" customWidth="1"/>
    <col min="13" max="13" width="7.85546875" style="61" customWidth="1"/>
  </cols>
  <sheetData>
    <row r="2" spans="1:13" s="34" customFormat="1" x14ac:dyDescent="0.2">
      <c r="B2" s="35" t="str">
        <f ca="1">MID(CELL("filename",A1),FIND("]",CELL("filename",A1))+1,255)</f>
        <v>Table 3.1.9-7</v>
      </c>
      <c r="K2" s="4"/>
      <c r="L2" s="4"/>
      <c r="M2" s="36"/>
    </row>
    <row r="3" spans="1:13" s="34" customFormat="1" x14ac:dyDescent="0.2">
      <c r="K3" s="4"/>
      <c r="L3" s="4"/>
      <c r="M3" s="36"/>
    </row>
    <row r="4" spans="1:13" s="34" customFormat="1" x14ac:dyDescent="0.2">
      <c r="B4" s="4" t="s">
        <v>43</v>
      </c>
      <c r="K4" s="4"/>
      <c r="L4" s="4"/>
      <c r="M4" s="36"/>
    </row>
    <row r="5" spans="1:13" s="34" customFormat="1" x14ac:dyDescent="0.2">
      <c r="B5" s="4" t="s">
        <v>44</v>
      </c>
      <c r="K5" s="4"/>
      <c r="L5" s="4"/>
      <c r="M5" s="36"/>
    </row>
    <row r="6" spans="1:13" s="34" customFormat="1" x14ac:dyDescent="0.2">
      <c r="B6" s="4" t="s">
        <v>88</v>
      </c>
      <c r="K6" s="4"/>
      <c r="L6" s="4"/>
      <c r="M6" s="36"/>
    </row>
    <row r="7" spans="1:13" s="34" customFormat="1" ht="14.25" x14ac:dyDescent="0.2">
      <c r="B7" s="4" t="s">
        <v>46</v>
      </c>
      <c r="K7" s="4"/>
      <c r="L7" s="4"/>
      <c r="M7" s="36"/>
    </row>
    <row r="8" spans="1:13" x14ac:dyDescent="0.2">
      <c r="B8" s="37"/>
      <c r="C8" s="37"/>
      <c r="D8" s="37"/>
      <c r="E8" s="37"/>
      <c r="F8" s="37"/>
      <c r="G8" s="37"/>
      <c r="H8" s="37"/>
      <c r="I8" s="37"/>
      <c r="J8" s="37"/>
      <c r="L8" s="4"/>
      <c r="M8" s="38"/>
    </row>
    <row r="9" spans="1:13" x14ac:dyDescent="0.2">
      <c r="M9" s="38"/>
    </row>
    <row r="10" spans="1:13" s="9" customFormat="1" ht="18" customHeight="1" x14ac:dyDescent="0.2">
      <c r="A10"/>
      <c r="B10" s="39" t="s">
        <v>47</v>
      </c>
      <c r="C10" s="82" t="s">
        <v>48</v>
      </c>
      <c r="D10" s="82"/>
      <c r="E10" s="82" t="s">
        <v>49</v>
      </c>
      <c r="F10" s="82"/>
      <c r="G10" s="82" t="s">
        <v>50</v>
      </c>
      <c r="H10" s="82"/>
      <c r="I10" s="82" t="s">
        <v>51</v>
      </c>
      <c r="J10" s="82"/>
      <c r="K10" s="82" t="s">
        <v>52</v>
      </c>
      <c r="L10" s="82"/>
      <c r="M10" s="40"/>
    </row>
    <row r="11" spans="1:13" s="9" customFormat="1" ht="18" customHeight="1" x14ac:dyDescent="0.2">
      <c r="A11"/>
      <c r="B11" s="41" t="s">
        <v>59</v>
      </c>
      <c r="C11" s="40" t="s">
        <v>54</v>
      </c>
      <c r="D11" s="40" t="s">
        <v>55</v>
      </c>
      <c r="E11" s="40" t="s">
        <v>54</v>
      </c>
      <c r="F11" s="40" t="s">
        <v>55</v>
      </c>
      <c r="G11" s="40" t="s">
        <v>54</v>
      </c>
      <c r="H11" s="40" t="s">
        <v>55</v>
      </c>
      <c r="I11" s="40" t="s">
        <v>54</v>
      </c>
      <c r="J11" s="40" t="s">
        <v>55</v>
      </c>
      <c r="K11" s="40" t="s">
        <v>54</v>
      </c>
      <c r="L11" s="40" t="s">
        <v>55</v>
      </c>
      <c r="M11" s="40"/>
    </row>
    <row r="12" spans="1:13" ht="3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L12" s="4"/>
      <c r="M12" s="38"/>
    </row>
    <row r="13" spans="1:13" s="9" customFormat="1" ht="12" customHeight="1" x14ac:dyDescent="0.2">
      <c r="A13"/>
      <c r="B13" s="62">
        <v>2016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40"/>
    </row>
    <row r="14" spans="1:13" x14ac:dyDescent="0.2">
      <c r="B14" s="47" t="s">
        <v>60</v>
      </c>
      <c r="C14" s="48">
        <v>2914</v>
      </c>
      <c r="D14" s="48">
        <v>437.09999999999997</v>
      </c>
      <c r="E14" s="48">
        <v>1040</v>
      </c>
      <c r="F14" s="48">
        <v>156</v>
      </c>
      <c r="G14" s="48">
        <v>1410</v>
      </c>
      <c r="H14" s="48">
        <v>211.5</v>
      </c>
      <c r="I14" s="48">
        <v>0</v>
      </c>
      <c r="J14" s="48">
        <v>0</v>
      </c>
      <c r="K14" s="49">
        <v>5364</v>
      </c>
      <c r="L14" s="49">
        <v>804.59999999999991</v>
      </c>
      <c r="M14" s="46"/>
    </row>
    <row r="15" spans="1:13" x14ac:dyDescent="0.2">
      <c r="B15" s="47" t="s">
        <v>61</v>
      </c>
      <c r="C15" s="48">
        <v>3181</v>
      </c>
      <c r="D15" s="48">
        <v>477.15</v>
      </c>
      <c r="E15" s="48">
        <v>1045</v>
      </c>
      <c r="F15" s="48">
        <v>156.75</v>
      </c>
      <c r="G15" s="48">
        <v>1831</v>
      </c>
      <c r="H15" s="48">
        <v>274.64999999999998</v>
      </c>
      <c r="I15" s="48">
        <v>0</v>
      </c>
      <c r="J15" s="48">
        <v>0</v>
      </c>
      <c r="K15" s="49">
        <v>6057</v>
      </c>
      <c r="L15" s="49">
        <v>908.55</v>
      </c>
      <c r="M15" s="46"/>
    </row>
    <row r="16" spans="1:13" x14ac:dyDescent="0.2">
      <c r="B16" s="47" t="s">
        <v>62</v>
      </c>
      <c r="C16" s="48">
        <v>3490</v>
      </c>
      <c r="D16" s="48">
        <v>523.5</v>
      </c>
      <c r="E16" s="48">
        <v>1332</v>
      </c>
      <c r="F16" s="48">
        <v>199.79999999999998</v>
      </c>
      <c r="G16" s="48">
        <v>1480.5</v>
      </c>
      <c r="H16" s="48">
        <v>222.07499999999999</v>
      </c>
      <c r="I16" s="48">
        <v>0</v>
      </c>
      <c r="J16" s="48">
        <v>0</v>
      </c>
      <c r="K16" s="49">
        <v>6302.5</v>
      </c>
      <c r="L16" s="49">
        <v>945.375</v>
      </c>
      <c r="M16" s="46"/>
    </row>
    <row r="17" spans="1:13" x14ac:dyDescent="0.2">
      <c r="B17" s="47" t="s">
        <v>63</v>
      </c>
      <c r="C17" s="48">
        <v>3486</v>
      </c>
      <c r="D17" s="48">
        <v>522.9</v>
      </c>
      <c r="E17" s="48">
        <v>1136</v>
      </c>
      <c r="F17" s="48">
        <v>170.4</v>
      </c>
      <c r="G17" s="48">
        <v>1457.5</v>
      </c>
      <c r="H17" s="48">
        <v>218.625</v>
      </c>
      <c r="I17" s="48">
        <v>0</v>
      </c>
      <c r="J17" s="48">
        <v>0</v>
      </c>
      <c r="K17" s="49">
        <v>6079.5</v>
      </c>
      <c r="L17" s="49">
        <v>911.92499999999995</v>
      </c>
      <c r="M17" s="46"/>
    </row>
    <row r="18" spans="1:13" x14ac:dyDescent="0.2">
      <c r="B18" s="47" t="s">
        <v>64</v>
      </c>
      <c r="C18" s="48">
        <v>3541</v>
      </c>
      <c r="D18" s="48">
        <v>531.15</v>
      </c>
      <c r="E18" s="48">
        <v>1273</v>
      </c>
      <c r="F18" s="48">
        <v>190.95</v>
      </c>
      <c r="G18" s="48">
        <v>1478.5</v>
      </c>
      <c r="H18" s="48">
        <v>221.77500000000001</v>
      </c>
      <c r="I18" s="48">
        <v>15</v>
      </c>
      <c r="J18" s="48">
        <v>2.25</v>
      </c>
      <c r="K18" s="49">
        <v>6307.5</v>
      </c>
      <c r="L18" s="49">
        <v>946.125</v>
      </c>
      <c r="M18" s="46"/>
    </row>
    <row r="19" spans="1:13" x14ac:dyDescent="0.2">
      <c r="B19" s="47" t="s">
        <v>65</v>
      </c>
      <c r="C19" s="48">
        <v>2897</v>
      </c>
      <c r="D19" s="48">
        <v>434.55</v>
      </c>
      <c r="E19" s="48">
        <v>975</v>
      </c>
      <c r="F19" s="48">
        <v>146.25</v>
      </c>
      <c r="G19" s="48">
        <v>1506</v>
      </c>
      <c r="H19" s="48">
        <v>225.9</v>
      </c>
      <c r="I19" s="48">
        <v>0</v>
      </c>
      <c r="J19" s="48">
        <v>0</v>
      </c>
      <c r="K19" s="49">
        <v>5378</v>
      </c>
      <c r="L19" s="49">
        <v>806.7</v>
      </c>
      <c r="M19" s="46"/>
    </row>
    <row r="20" spans="1:13" x14ac:dyDescent="0.2">
      <c r="B20" s="47" t="s">
        <v>66</v>
      </c>
      <c r="C20" s="48">
        <v>3097</v>
      </c>
      <c r="D20" s="48">
        <v>464.54999999999995</v>
      </c>
      <c r="E20" s="48">
        <v>893.5</v>
      </c>
      <c r="F20" s="48">
        <v>134.02500000000001</v>
      </c>
      <c r="G20" s="48">
        <v>1537</v>
      </c>
      <c r="H20" s="48">
        <v>230.54999999999998</v>
      </c>
      <c r="I20" s="48">
        <v>0</v>
      </c>
      <c r="J20" s="48">
        <v>0</v>
      </c>
      <c r="K20" s="49">
        <v>5527.5</v>
      </c>
      <c r="L20" s="49">
        <v>829.125</v>
      </c>
      <c r="M20" s="46"/>
    </row>
    <row r="21" spans="1:13" x14ac:dyDescent="0.2">
      <c r="B21" s="47" t="s">
        <v>67</v>
      </c>
      <c r="C21" s="48">
        <v>3098</v>
      </c>
      <c r="D21" s="48">
        <v>464.7</v>
      </c>
      <c r="E21" s="48">
        <v>622</v>
      </c>
      <c r="F21" s="48">
        <v>93.3</v>
      </c>
      <c r="G21" s="48">
        <v>1192</v>
      </c>
      <c r="H21" s="48">
        <v>178.79999999999998</v>
      </c>
      <c r="I21" s="48">
        <v>0</v>
      </c>
      <c r="J21" s="48">
        <v>0</v>
      </c>
      <c r="K21" s="49">
        <v>4912</v>
      </c>
      <c r="L21" s="49">
        <v>736.8</v>
      </c>
      <c r="M21" s="46"/>
    </row>
    <row r="22" spans="1:13" x14ac:dyDescent="0.2">
      <c r="B22" s="47" t="s">
        <v>68</v>
      </c>
      <c r="C22" s="48">
        <v>2504</v>
      </c>
      <c r="D22" s="48">
        <v>375.59999999999997</v>
      </c>
      <c r="E22" s="48">
        <v>1049</v>
      </c>
      <c r="F22" s="48">
        <v>157.35</v>
      </c>
      <c r="G22" s="48">
        <v>1725</v>
      </c>
      <c r="H22" s="48">
        <v>258.75</v>
      </c>
      <c r="I22" s="48">
        <v>0</v>
      </c>
      <c r="J22" s="48">
        <v>0</v>
      </c>
      <c r="K22" s="49">
        <v>5278</v>
      </c>
      <c r="L22" s="49">
        <v>791.7</v>
      </c>
      <c r="M22" s="46"/>
    </row>
    <row r="23" spans="1:13" x14ac:dyDescent="0.2">
      <c r="B23" s="47" t="s">
        <v>69</v>
      </c>
      <c r="C23" s="48">
        <v>2795</v>
      </c>
      <c r="D23" s="48">
        <v>419.25</v>
      </c>
      <c r="E23" s="48">
        <v>860</v>
      </c>
      <c r="F23" s="48">
        <v>129</v>
      </c>
      <c r="G23" s="48">
        <v>1654</v>
      </c>
      <c r="H23" s="48">
        <v>248.1</v>
      </c>
      <c r="I23" s="48">
        <v>0</v>
      </c>
      <c r="J23" s="48">
        <v>0</v>
      </c>
      <c r="K23" s="49">
        <v>5309</v>
      </c>
      <c r="L23" s="49">
        <v>796.35</v>
      </c>
      <c r="M23" s="46"/>
    </row>
    <row r="24" spans="1:13" s="50" customFormat="1" x14ac:dyDescent="0.2">
      <c r="A24"/>
      <c r="B24" s="47" t="s">
        <v>70</v>
      </c>
      <c r="C24" s="48">
        <v>2272</v>
      </c>
      <c r="D24" s="48">
        <v>340.8</v>
      </c>
      <c r="E24" s="48">
        <v>489</v>
      </c>
      <c r="F24" s="48">
        <v>73.349999999999994</v>
      </c>
      <c r="G24" s="48">
        <v>1463</v>
      </c>
      <c r="H24" s="48">
        <v>219.45</v>
      </c>
      <c r="I24" s="48">
        <v>0</v>
      </c>
      <c r="J24" s="48">
        <v>0</v>
      </c>
      <c r="K24" s="49">
        <v>4224</v>
      </c>
      <c r="L24" s="49">
        <v>633.59999999999991</v>
      </c>
      <c r="M24" s="46"/>
    </row>
    <row r="25" spans="1:13" s="50" customFormat="1" x14ac:dyDescent="0.2">
      <c r="A25"/>
      <c r="B25" s="47" t="s">
        <v>89</v>
      </c>
      <c r="C25" s="48">
        <v>46</v>
      </c>
      <c r="D25" s="48">
        <v>6.8999999999999995</v>
      </c>
      <c r="E25" s="48">
        <v>7</v>
      </c>
      <c r="F25" s="48">
        <v>1.05</v>
      </c>
      <c r="G25" s="48">
        <v>22</v>
      </c>
      <c r="H25" s="48">
        <v>3.3</v>
      </c>
      <c r="I25" s="48">
        <v>0</v>
      </c>
      <c r="J25" s="48">
        <v>0</v>
      </c>
      <c r="K25" s="49">
        <v>75</v>
      </c>
      <c r="L25" s="49">
        <v>11.25</v>
      </c>
      <c r="M25" s="46"/>
    </row>
    <row r="26" spans="1:13" s="50" customFormat="1" x14ac:dyDescent="0.2">
      <c r="A26"/>
      <c r="B26" s="64" t="s">
        <v>52</v>
      </c>
      <c r="C26" s="49">
        <v>33321</v>
      </c>
      <c r="D26" s="49">
        <v>4998.1500000000005</v>
      </c>
      <c r="E26" s="49">
        <v>10721.5</v>
      </c>
      <c r="F26" s="49">
        <v>1608.2249999999997</v>
      </c>
      <c r="G26" s="49">
        <v>16756.5</v>
      </c>
      <c r="H26" s="49">
        <v>2513.4749999999999</v>
      </c>
      <c r="I26" s="49">
        <v>15</v>
      </c>
      <c r="J26" s="49">
        <v>2.25</v>
      </c>
      <c r="K26" s="49">
        <v>60814</v>
      </c>
      <c r="L26" s="49">
        <v>9122.1</v>
      </c>
      <c r="M26" s="46"/>
    </row>
    <row r="27" spans="1:13" s="50" customFormat="1" x14ac:dyDescent="0.2">
      <c r="A27"/>
      <c r="B27" s="65"/>
      <c r="C27" s="46"/>
      <c r="D27" s="46"/>
      <c r="E27" s="46"/>
      <c r="F27" s="46"/>
      <c r="G27" s="46"/>
      <c r="H27" s="46"/>
      <c r="I27" s="46"/>
      <c r="J27" s="46"/>
      <c r="K27" s="66"/>
      <c r="L27" s="66"/>
      <c r="M27" s="46"/>
    </row>
    <row r="28" spans="1:13" ht="14.25" customHeight="1" x14ac:dyDescent="0.2">
      <c r="B28" s="62">
        <v>2017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/>
    </row>
    <row r="29" spans="1:13" s="46" customFormat="1" ht="3" customHeight="1" x14ac:dyDescent="0.2">
      <c r="K29" s="66"/>
      <c r="L29" s="66"/>
    </row>
    <row r="30" spans="1:13" s="46" customFormat="1" ht="11.25" x14ac:dyDescent="0.2">
      <c r="B30" s="47" t="s">
        <v>60</v>
      </c>
      <c r="C30" s="48">
        <v>3396</v>
      </c>
      <c r="D30" s="48">
        <v>509.4</v>
      </c>
      <c r="E30" s="48">
        <v>855</v>
      </c>
      <c r="F30" s="48">
        <v>128.25</v>
      </c>
      <c r="G30" s="48">
        <v>1222</v>
      </c>
      <c r="H30" s="48">
        <v>183.29999999999998</v>
      </c>
      <c r="I30" s="48">
        <v>0</v>
      </c>
      <c r="J30" s="48">
        <v>0</v>
      </c>
      <c r="K30" s="49">
        <v>5473</v>
      </c>
      <c r="L30" s="49">
        <v>820.94999999999993</v>
      </c>
    </row>
    <row r="31" spans="1:13" s="46" customFormat="1" ht="11.25" x14ac:dyDescent="0.2">
      <c r="B31" s="47" t="s">
        <v>61</v>
      </c>
      <c r="C31" s="48">
        <v>3122</v>
      </c>
      <c r="D31" s="48">
        <v>468.29999999999995</v>
      </c>
      <c r="E31" s="48">
        <v>916</v>
      </c>
      <c r="F31" s="48">
        <v>137.4</v>
      </c>
      <c r="G31" s="48">
        <v>1781.5</v>
      </c>
      <c r="H31" s="48">
        <v>267.22499999999997</v>
      </c>
      <c r="I31" s="48">
        <v>0</v>
      </c>
      <c r="J31" s="48">
        <v>0</v>
      </c>
      <c r="K31" s="49">
        <v>5819.5</v>
      </c>
      <c r="L31" s="49">
        <v>872.92499999999995</v>
      </c>
    </row>
    <row r="32" spans="1:13" s="46" customFormat="1" ht="11.25" x14ac:dyDescent="0.2">
      <c r="B32" s="47" t="s">
        <v>62</v>
      </c>
      <c r="C32" s="48">
        <v>3659</v>
      </c>
      <c r="D32" s="48">
        <v>548.85</v>
      </c>
      <c r="E32" s="48">
        <v>916.5</v>
      </c>
      <c r="F32" s="48">
        <v>137.47499999999999</v>
      </c>
      <c r="G32" s="48">
        <v>1600.5</v>
      </c>
      <c r="H32" s="48">
        <v>240.07499999999999</v>
      </c>
      <c r="I32" s="48">
        <v>0</v>
      </c>
      <c r="J32" s="48">
        <v>0</v>
      </c>
      <c r="K32" s="49">
        <v>6176</v>
      </c>
      <c r="L32" s="49">
        <v>926.4</v>
      </c>
    </row>
    <row r="33" spans="2:13" s="46" customFormat="1" ht="11.25" x14ac:dyDescent="0.2">
      <c r="B33" s="47" t="s">
        <v>63</v>
      </c>
      <c r="C33" s="48">
        <v>2718</v>
      </c>
      <c r="D33" s="48">
        <v>407.7</v>
      </c>
      <c r="E33" s="48">
        <v>800</v>
      </c>
      <c r="F33" s="48">
        <v>120</v>
      </c>
      <c r="G33" s="48">
        <v>977</v>
      </c>
      <c r="H33" s="48">
        <v>146.54999999999998</v>
      </c>
      <c r="I33" s="48">
        <v>0</v>
      </c>
      <c r="J33" s="48">
        <v>0</v>
      </c>
      <c r="K33" s="49">
        <v>4495</v>
      </c>
      <c r="L33" s="49">
        <v>674.25</v>
      </c>
    </row>
    <row r="34" spans="2:13" s="46" customFormat="1" ht="11.25" x14ac:dyDescent="0.2">
      <c r="B34" s="47" t="s">
        <v>64</v>
      </c>
      <c r="C34" s="48">
        <v>3437.5</v>
      </c>
      <c r="D34" s="48">
        <v>515.625</v>
      </c>
      <c r="E34" s="48">
        <v>885</v>
      </c>
      <c r="F34" s="48">
        <v>132.75</v>
      </c>
      <c r="G34" s="48">
        <v>1211</v>
      </c>
      <c r="H34" s="48">
        <v>181.65</v>
      </c>
      <c r="I34" s="48">
        <v>0</v>
      </c>
      <c r="J34" s="48">
        <v>0</v>
      </c>
      <c r="K34" s="49">
        <v>5533.5</v>
      </c>
      <c r="L34" s="49">
        <v>830.02499999999998</v>
      </c>
    </row>
    <row r="35" spans="2:13" x14ac:dyDescent="0.2">
      <c r="B35" s="47" t="s">
        <v>65</v>
      </c>
      <c r="C35" s="48">
        <v>2921</v>
      </c>
      <c r="D35" s="48">
        <v>438.15</v>
      </c>
      <c r="E35" s="48">
        <v>969</v>
      </c>
      <c r="F35" s="48">
        <v>145.35</v>
      </c>
      <c r="G35" s="48">
        <v>1191</v>
      </c>
      <c r="H35" s="48">
        <v>178.65</v>
      </c>
      <c r="I35" s="48">
        <v>0</v>
      </c>
      <c r="J35" s="48">
        <v>0</v>
      </c>
      <c r="K35" s="49">
        <v>5081</v>
      </c>
      <c r="L35" s="49">
        <v>762.15</v>
      </c>
    </row>
    <row r="36" spans="2:13" x14ac:dyDescent="0.2">
      <c r="B36" s="47" t="s">
        <v>66</v>
      </c>
      <c r="C36" s="48">
        <v>3565</v>
      </c>
      <c r="D36" s="48">
        <v>534.75</v>
      </c>
      <c r="E36" s="48">
        <v>1667</v>
      </c>
      <c r="F36" s="48">
        <v>250.04999999999998</v>
      </c>
      <c r="G36" s="48">
        <v>1776</v>
      </c>
      <c r="H36" s="48">
        <v>266.39999999999998</v>
      </c>
      <c r="I36" s="48">
        <v>0</v>
      </c>
      <c r="J36" s="48">
        <v>0</v>
      </c>
      <c r="K36" s="49">
        <v>7008</v>
      </c>
      <c r="L36" s="49">
        <v>1051.1999999999998</v>
      </c>
    </row>
    <row r="37" spans="2:13" x14ac:dyDescent="0.2">
      <c r="B37" s="47" t="s">
        <v>67</v>
      </c>
      <c r="C37" s="48">
        <v>3257</v>
      </c>
      <c r="D37" s="48">
        <v>488.54999999999995</v>
      </c>
      <c r="E37" s="48">
        <v>958</v>
      </c>
      <c r="F37" s="48">
        <v>143.69999999999999</v>
      </c>
      <c r="G37" s="48">
        <v>1452</v>
      </c>
      <c r="H37" s="48">
        <v>217.79999999999998</v>
      </c>
      <c r="I37" s="48">
        <v>0</v>
      </c>
      <c r="J37" s="48">
        <v>0</v>
      </c>
      <c r="K37" s="49">
        <v>5667</v>
      </c>
      <c r="L37" s="49">
        <v>850.05</v>
      </c>
    </row>
    <row r="38" spans="2:13" x14ac:dyDescent="0.2">
      <c r="B38" s="47" t="s">
        <v>68</v>
      </c>
      <c r="C38" s="48">
        <v>1289</v>
      </c>
      <c r="D38" s="48">
        <v>193.35</v>
      </c>
      <c r="E38" s="48">
        <v>6800</v>
      </c>
      <c r="F38" s="48">
        <v>1020</v>
      </c>
      <c r="G38" s="48">
        <v>3090</v>
      </c>
      <c r="H38" s="48">
        <v>463.5</v>
      </c>
      <c r="I38" s="48">
        <v>0</v>
      </c>
      <c r="J38" s="48">
        <v>0</v>
      </c>
      <c r="K38" s="49">
        <v>11179</v>
      </c>
      <c r="L38" s="49">
        <v>1676.85</v>
      </c>
    </row>
    <row r="39" spans="2:13" x14ac:dyDescent="0.2">
      <c r="B39" s="47" t="s">
        <v>69</v>
      </c>
      <c r="C39" s="48">
        <v>1661</v>
      </c>
      <c r="D39" s="48">
        <v>249.14999999999998</v>
      </c>
      <c r="E39" s="48">
        <v>5007</v>
      </c>
      <c r="F39" s="48">
        <v>751.05</v>
      </c>
      <c r="G39" s="48">
        <v>3510</v>
      </c>
      <c r="H39" s="48">
        <v>526.5</v>
      </c>
      <c r="I39" s="48">
        <v>0</v>
      </c>
      <c r="J39" s="48">
        <v>0</v>
      </c>
      <c r="K39" s="49">
        <v>10178</v>
      </c>
      <c r="L39" s="49">
        <v>1526.6999999999998</v>
      </c>
    </row>
    <row r="40" spans="2:13" x14ac:dyDescent="0.2">
      <c r="B40" s="47" t="s">
        <v>70</v>
      </c>
      <c r="C40" s="48">
        <v>1574</v>
      </c>
      <c r="D40" s="48">
        <v>236.1</v>
      </c>
      <c r="E40" s="48">
        <v>973.5</v>
      </c>
      <c r="F40" s="48">
        <v>146.02500000000001</v>
      </c>
      <c r="G40" s="48">
        <v>3734</v>
      </c>
      <c r="H40" s="48">
        <v>560.1</v>
      </c>
      <c r="I40" s="48">
        <v>0</v>
      </c>
      <c r="J40" s="48">
        <v>0</v>
      </c>
      <c r="K40" s="49">
        <v>6281.5</v>
      </c>
      <c r="L40" s="49">
        <v>942.22500000000002</v>
      </c>
    </row>
    <row r="41" spans="2:13" x14ac:dyDescent="0.2">
      <c r="B41" s="47" t="s">
        <v>71</v>
      </c>
      <c r="C41" s="48">
        <v>1689</v>
      </c>
      <c r="D41" s="48">
        <v>253.35</v>
      </c>
      <c r="E41" s="48">
        <v>302</v>
      </c>
      <c r="F41" s="48">
        <v>45.3</v>
      </c>
      <c r="G41" s="48">
        <v>2583</v>
      </c>
      <c r="H41" s="48">
        <v>387.45</v>
      </c>
      <c r="I41" s="48">
        <v>0</v>
      </c>
      <c r="J41" s="48">
        <v>0</v>
      </c>
      <c r="K41" s="49">
        <v>4574</v>
      </c>
      <c r="L41" s="49">
        <v>686.1</v>
      </c>
    </row>
    <row r="42" spans="2:13" x14ac:dyDescent="0.2">
      <c r="B42" s="64" t="s">
        <v>52</v>
      </c>
      <c r="C42" s="49">
        <v>32288.5</v>
      </c>
      <c r="D42" s="49">
        <v>4843.2750000000005</v>
      </c>
      <c r="E42" s="49">
        <v>21049</v>
      </c>
      <c r="F42" s="49">
        <v>3157.3500000000008</v>
      </c>
      <c r="G42" s="49">
        <v>24128</v>
      </c>
      <c r="H42" s="49">
        <v>3619.1999999999994</v>
      </c>
      <c r="I42" s="49">
        <v>0</v>
      </c>
      <c r="J42" s="49">
        <v>0</v>
      </c>
      <c r="K42" s="49">
        <v>77465.5</v>
      </c>
      <c r="L42" s="49">
        <v>11619.825000000001</v>
      </c>
    </row>
    <row r="43" spans="2:13" s="69" customForma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66"/>
      <c r="L43" s="68"/>
      <c r="M43" s="61"/>
    </row>
    <row r="44" spans="2:13" s="69" customFormat="1" x14ac:dyDescent="0.2">
      <c r="B44" s="62">
        <v>2018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1"/>
    </row>
    <row r="45" spans="2:13" s="69" customFormat="1" ht="3.75" customHeigh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66"/>
      <c r="L45" s="66"/>
      <c r="M45" s="61"/>
    </row>
    <row r="46" spans="2:13" s="69" customFormat="1" x14ac:dyDescent="0.2">
      <c r="B46" s="47" t="s">
        <v>60</v>
      </c>
      <c r="C46" s="48">
        <v>2503.5</v>
      </c>
      <c r="D46" s="48">
        <v>375.52499999999998</v>
      </c>
      <c r="E46" s="48">
        <v>731</v>
      </c>
      <c r="F46" s="48">
        <v>109.64999999999999</v>
      </c>
      <c r="G46" s="48">
        <v>3309</v>
      </c>
      <c r="H46" s="48">
        <v>496.34999999999997</v>
      </c>
      <c r="I46" s="48">
        <v>0</v>
      </c>
      <c r="J46" s="48">
        <v>0</v>
      </c>
      <c r="K46" s="49">
        <v>6543.5</v>
      </c>
      <c r="L46" s="49">
        <v>981.52499999999998</v>
      </c>
      <c r="M46" s="61"/>
    </row>
    <row r="47" spans="2:13" s="69" customFormat="1" x14ac:dyDescent="0.2">
      <c r="B47" s="47" t="s">
        <v>61</v>
      </c>
      <c r="C47" s="48">
        <v>2567</v>
      </c>
      <c r="D47" s="48">
        <v>385.05</v>
      </c>
      <c r="E47" s="48">
        <v>1251</v>
      </c>
      <c r="F47" s="48">
        <v>187.65</v>
      </c>
      <c r="G47" s="48">
        <v>3193</v>
      </c>
      <c r="H47" s="48">
        <v>478.95</v>
      </c>
      <c r="I47" s="48">
        <v>0</v>
      </c>
      <c r="J47" s="48">
        <v>0</v>
      </c>
      <c r="K47" s="49">
        <v>7011</v>
      </c>
      <c r="L47" s="49">
        <v>1051.6500000000001</v>
      </c>
      <c r="M47" s="61"/>
    </row>
    <row r="48" spans="2:13" s="69" customFormat="1" x14ac:dyDescent="0.2">
      <c r="B48" s="47" t="s">
        <v>62</v>
      </c>
      <c r="C48" s="48">
        <v>3239</v>
      </c>
      <c r="D48" s="48">
        <v>485.84999999999997</v>
      </c>
      <c r="E48" s="48">
        <v>1239</v>
      </c>
      <c r="F48" s="48">
        <v>185.85</v>
      </c>
      <c r="G48" s="48">
        <v>3313</v>
      </c>
      <c r="H48" s="48">
        <v>496.95</v>
      </c>
      <c r="I48" s="48">
        <v>0</v>
      </c>
      <c r="J48" s="48">
        <v>0</v>
      </c>
      <c r="K48" s="49">
        <v>7791</v>
      </c>
      <c r="L48" s="49">
        <v>1168.6499999999999</v>
      </c>
      <c r="M48" s="61"/>
    </row>
    <row r="49" spans="2:13" s="69" customFormat="1" x14ac:dyDescent="0.2">
      <c r="B49" s="47" t="s">
        <v>63</v>
      </c>
      <c r="C49" s="48">
        <v>2909</v>
      </c>
      <c r="D49" s="48">
        <v>436.34999999999997</v>
      </c>
      <c r="E49" s="48">
        <v>1040</v>
      </c>
      <c r="F49" s="48">
        <v>156</v>
      </c>
      <c r="G49" s="48">
        <v>2911</v>
      </c>
      <c r="H49" s="48">
        <v>436.65</v>
      </c>
      <c r="I49" s="48">
        <v>0</v>
      </c>
      <c r="J49" s="48">
        <v>0</v>
      </c>
      <c r="K49" s="49">
        <v>6860</v>
      </c>
      <c r="L49" s="49">
        <v>1029</v>
      </c>
      <c r="M49" s="61"/>
    </row>
    <row r="50" spans="2:13" s="69" customFormat="1" x14ac:dyDescent="0.2">
      <c r="B50" s="47" t="s">
        <v>64</v>
      </c>
      <c r="C50" s="48">
        <v>3303</v>
      </c>
      <c r="D50" s="48">
        <v>495.45</v>
      </c>
      <c r="E50" s="48">
        <v>1013</v>
      </c>
      <c r="F50" s="48">
        <v>151.94999999999999</v>
      </c>
      <c r="G50" s="48">
        <v>3133</v>
      </c>
      <c r="H50" s="48">
        <v>469.95</v>
      </c>
      <c r="I50" s="48">
        <v>2</v>
      </c>
      <c r="J50" s="48">
        <v>0.3</v>
      </c>
      <c r="K50" s="49">
        <v>7451</v>
      </c>
      <c r="L50" s="49">
        <v>1117.6500000000001</v>
      </c>
      <c r="M50" s="61"/>
    </row>
    <row r="51" spans="2:13" s="69" customFormat="1" x14ac:dyDescent="0.2">
      <c r="B51" s="47" t="s">
        <v>65</v>
      </c>
      <c r="C51" s="48">
        <v>3122</v>
      </c>
      <c r="D51" s="48">
        <v>468.29999999999995</v>
      </c>
      <c r="E51" s="48">
        <v>554</v>
      </c>
      <c r="F51" s="48">
        <v>83.1</v>
      </c>
      <c r="G51" s="48">
        <v>3208</v>
      </c>
      <c r="H51" s="48">
        <v>481.2</v>
      </c>
      <c r="I51" s="48">
        <v>0</v>
      </c>
      <c r="J51" s="48">
        <v>0</v>
      </c>
      <c r="K51" s="49">
        <v>6884</v>
      </c>
      <c r="L51" s="49">
        <v>1032.5999999999999</v>
      </c>
      <c r="M51" s="61"/>
    </row>
    <row r="52" spans="2:13" s="69" customFormat="1" x14ac:dyDescent="0.2">
      <c r="B52" s="47" t="s">
        <v>66</v>
      </c>
      <c r="C52" s="48">
        <v>733</v>
      </c>
      <c r="D52" s="48">
        <v>109.95</v>
      </c>
      <c r="E52" s="48">
        <v>202</v>
      </c>
      <c r="F52" s="48">
        <v>30.299999999999997</v>
      </c>
      <c r="G52" s="48">
        <v>1008</v>
      </c>
      <c r="H52" s="48">
        <v>151.19999999999999</v>
      </c>
      <c r="I52" s="48">
        <v>0</v>
      </c>
      <c r="J52" s="48">
        <v>0</v>
      </c>
      <c r="K52" s="49">
        <v>1943</v>
      </c>
      <c r="L52" s="49">
        <v>291.45</v>
      </c>
      <c r="M52" s="61"/>
    </row>
    <row r="53" spans="2:13" s="69" customFormat="1" x14ac:dyDescent="0.2">
      <c r="B53" s="47" t="s">
        <v>67</v>
      </c>
      <c r="C53" s="48">
        <v>3802</v>
      </c>
      <c r="D53" s="48">
        <v>570.29999999999995</v>
      </c>
      <c r="E53" s="48">
        <v>1055</v>
      </c>
      <c r="F53" s="48">
        <v>158.25</v>
      </c>
      <c r="G53" s="48">
        <v>3494</v>
      </c>
      <c r="H53" s="48">
        <v>524.1</v>
      </c>
      <c r="I53" s="48">
        <v>0</v>
      </c>
      <c r="J53" s="48">
        <v>0</v>
      </c>
      <c r="K53" s="49">
        <v>8351</v>
      </c>
      <c r="L53" s="49">
        <v>1252.6500000000001</v>
      </c>
      <c r="M53" s="61"/>
    </row>
    <row r="54" spans="2:13" s="69" customFormat="1" x14ac:dyDescent="0.2">
      <c r="B54" s="47" t="s">
        <v>68</v>
      </c>
      <c r="C54" s="48">
        <v>2643</v>
      </c>
      <c r="D54" s="48">
        <v>396.45</v>
      </c>
      <c r="E54" s="48">
        <v>918</v>
      </c>
      <c r="F54" s="48">
        <v>137.69999999999999</v>
      </c>
      <c r="G54" s="48">
        <v>3456</v>
      </c>
      <c r="H54" s="48">
        <v>518.4</v>
      </c>
      <c r="I54" s="48">
        <v>0</v>
      </c>
      <c r="J54" s="48">
        <v>0</v>
      </c>
      <c r="K54" s="49">
        <v>7017</v>
      </c>
      <c r="L54" s="49">
        <v>1052.55</v>
      </c>
      <c r="M54" s="61"/>
    </row>
    <row r="55" spans="2:13" s="69" customFormat="1" x14ac:dyDescent="0.2">
      <c r="B55" s="47" t="s">
        <v>69</v>
      </c>
      <c r="C55" s="48">
        <v>3062</v>
      </c>
      <c r="D55" s="48">
        <v>459.3</v>
      </c>
      <c r="E55" s="48">
        <v>891</v>
      </c>
      <c r="F55" s="48">
        <v>133.65</v>
      </c>
      <c r="G55" s="48">
        <v>3643.5</v>
      </c>
      <c r="H55" s="48">
        <v>546.52499999999998</v>
      </c>
      <c r="I55" s="48">
        <v>0</v>
      </c>
      <c r="J55" s="48">
        <v>0</v>
      </c>
      <c r="K55" s="49">
        <v>7596.5</v>
      </c>
      <c r="L55" s="49">
        <v>1139.4749999999999</v>
      </c>
      <c r="M55" s="61"/>
    </row>
    <row r="56" spans="2:13" x14ac:dyDescent="0.2">
      <c r="B56" s="47" t="s">
        <v>70</v>
      </c>
      <c r="C56" s="48">
        <v>3035</v>
      </c>
      <c r="D56" s="48">
        <v>455.25</v>
      </c>
      <c r="E56" s="48">
        <v>767</v>
      </c>
      <c r="F56" s="48">
        <v>115.05</v>
      </c>
      <c r="G56" s="48">
        <v>2982</v>
      </c>
      <c r="H56" s="48">
        <v>447.3</v>
      </c>
      <c r="I56" s="48">
        <v>0</v>
      </c>
      <c r="J56" s="48">
        <v>0</v>
      </c>
      <c r="K56" s="49">
        <v>6784</v>
      </c>
      <c r="L56" s="49">
        <v>1017.6</v>
      </c>
    </row>
    <row r="57" spans="2:13" x14ac:dyDescent="0.2">
      <c r="B57" s="47" t="s">
        <v>71</v>
      </c>
      <c r="C57" s="48">
        <v>3301</v>
      </c>
      <c r="D57" s="48">
        <v>495.15</v>
      </c>
      <c r="E57" s="48">
        <v>845</v>
      </c>
      <c r="F57" s="48">
        <v>126.75</v>
      </c>
      <c r="G57" s="48">
        <v>3631</v>
      </c>
      <c r="H57" s="48">
        <v>544.65</v>
      </c>
      <c r="I57" s="48">
        <v>0</v>
      </c>
      <c r="J57" s="48">
        <v>0</v>
      </c>
      <c r="K57" s="49">
        <v>7777</v>
      </c>
      <c r="L57" s="49">
        <v>1166.55</v>
      </c>
    </row>
    <row r="58" spans="2:13" ht="13.5" thickBot="1" x14ac:dyDescent="0.25">
      <c r="B58" s="70" t="s">
        <v>52</v>
      </c>
      <c r="C58" s="71">
        <v>34219.5</v>
      </c>
      <c r="D58" s="71">
        <v>5132.9249999999993</v>
      </c>
      <c r="E58" s="71">
        <v>10506</v>
      </c>
      <c r="F58" s="71">
        <v>1575.9</v>
      </c>
      <c r="G58" s="71">
        <v>37281.5</v>
      </c>
      <c r="H58" s="71">
        <v>5592.2249999999995</v>
      </c>
      <c r="I58" s="71">
        <v>2</v>
      </c>
      <c r="J58" s="71">
        <v>0.3</v>
      </c>
      <c r="K58" s="71">
        <v>82009</v>
      </c>
      <c r="L58" s="71">
        <v>12301.35</v>
      </c>
    </row>
    <row r="60" spans="2:13" x14ac:dyDescent="0.2">
      <c r="J60" s="72"/>
    </row>
    <row r="61" spans="2:13" ht="15.75" x14ac:dyDescent="0.25">
      <c r="B61" s="60" t="s">
        <v>57</v>
      </c>
      <c r="J61" s="72"/>
    </row>
  </sheetData>
  <mergeCells count="5">
    <mergeCell ref="C10:D10"/>
    <mergeCell ref="E10:F10"/>
    <mergeCell ref="G10:H10"/>
    <mergeCell ref="I10:J10"/>
    <mergeCell ref="K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of Contents</vt:lpstr>
      <vt:lpstr>Data Notes</vt:lpstr>
      <vt:lpstr>Table 3.1.9-1</vt:lpstr>
      <vt:lpstr>Table 3.1.9-2</vt:lpstr>
      <vt:lpstr>Table 3.1.9-3</vt:lpstr>
      <vt:lpstr>Table 3.1.9-4</vt:lpstr>
      <vt:lpstr>Table 3.1.9-5</vt:lpstr>
      <vt:lpstr>Table 3.1.9-6</vt:lpstr>
      <vt:lpstr>Table 3.1.9-7</vt:lpstr>
      <vt:lpstr>Table 3.1.9-8</vt:lpstr>
      <vt:lpstr>Table 3.1.9-9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H. Lake</dc:creator>
  <cp:lastModifiedBy>Natalie H. Lake</cp:lastModifiedBy>
  <dcterms:created xsi:type="dcterms:W3CDTF">2024-01-17T14:22:42Z</dcterms:created>
  <dcterms:modified xsi:type="dcterms:W3CDTF">2024-01-18T18:06:01Z</dcterms:modified>
</cp:coreProperties>
</file>